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 tabRatio="829" activeTab="1"/>
  </bookViews>
  <sheets>
    <sheet name="Príloha č.8" sheetId="21" r:id="rId1"/>
    <sheet name="SILO, HOM, ČN, IPM" sheetId="1" r:id="rId2"/>
    <sheet name="Káblová časť" sheetId="2" r:id="rId3"/>
    <sheet name="ISD portály" sheetId="3" r:id="rId4"/>
    <sheet name="ISD STV" sheetId="4" r:id="rId5"/>
    <sheet name="ISD Meteo" sheetId="5" r:id="rId6"/>
    <sheet name="ISD SČ, MOR, ADR" sheetId="6" r:id="rId7"/>
    <sheet name="ISD EZS" sheetId="7" r:id="rId8"/>
    <sheet name="ISD KD" sheetId="8" r:id="rId9"/>
    <sheet name="ISD PDZ" sheetId="9" r:id="rId10"/>
    <sheet name="ISD TU" sheetId="22" r:id="rId11"/>
    <sheet name="695-20.4 CRS" sheetId="23" r:id="rId12"/>
    <sheet name="695-20.4 TR, FM rádio" sheetId="30" r:id="rId13"/>
    <sheet name="Hodnotiace správy" sheetId="31" r:id="rId14"/>
  </sheets>
  <definedNames>
    <definedName name="_xlnm.Print_Titles" localSheetId="7">'ISD EZS'!$1:$4</definedName>
    <definedName name="_xlnm.Print_Titles" localSheetId="8">'ISD KD'!$1:$4</definedName>
    <definedName name="_xlnm.Print_Titles" localSheetId="5">'ISD Meteo'!$1:$4</definedName>
    <definedName name="_xlnm.Print_Titles" localSheetId="9">'ISD PDZ'!$1:$4</definedName>
    <definedName name="_xlnm.Print_Titles" localSheetId="3">'ISD portály'!$1:$4</definedName>
    <definedName name="_xlnm.Print_Titles" localSheetId="6">'ISD SČ, MOR, ADR'!$1:$4</definedName>
    <definedName name="_xlnm.Print_Titles" localSheetId="4">'ISD STV'!$1:$4</definedName>
    <definedName name="_xlnm.Print_Titles" localSheetId="2">'Káblová časť'!$1:$4</definedName>
    <definedName name="_xlnm.Print_Titles" localSheetId="0">'Príloha č.8'!$1:$9</definedName>
    <definedName name="_xlnm.Print_Titles" localSheetId="1">'SILO, HOM, ČN, IPM'!$1:$4</definedName>
    <definedName name="_xlnm.Print_Area" localSheetId="0">'Príloha č.8'!$A$1:$C$35</definedName>
  </definedNames>
  <calcPr calcId="191029" fullPrecision="0"/>
</workbook>
</file>

<file path=xl/calcChain.xml><?xml version="1.0" encoding="utf-8"?>
<calcChain xmlns="http://schemas.openxmlformats.org/spreadsheetml/2006/main">
  <c r="C33" i="21" l="1"/>
  <c r="P12" i="1" l="1"/>
  <c r="P13" i="1"/>
  <c r="P14" i="1"/>
  <c r="P15" i="1"/>
  <c r="P16" i="1"/>
  <c r="P17" i="1"/>
  <c r="P18" i="1"/>
  <c r="P19" i="1"/>
  <c r="I15" i="31" l="1"/>
  <c r="I14" i="31"/>
  <c r="I13" i="31"/>
  <c r="I12" i="31"/>
  <c r="I11" i="31"/>
  <c r="P27" i="23"/>
  <c r="P26" i="8"/>
  <c r="I16" i="31" l="1"/>
  <c r="C25" i="21" s="1"/>
  <c r="P9" i="2"/>
  <c r="P8" i="2"/>
  <c r="P28" i="1"/>
  <c r="P27" i="1"/>
  <c r="P26" i="1"/>
  <c r="P24" i="1"/>
  <c r="P11" i="1" l="1"/>
  <c r="P10" i="1"/>
  <c r="P9" i="1"/>
  <c r="P8" i="1"/>
  <c r="P22" i="1"/>
  <c r="P23" i="1"/>
  <c r="P13" i="2" l="1"/>
  <c r="P14" i="2"/>
  <c r="P16" i="2"/>
  <c r="P17" i="2"/>
  <c r="P18" i="2"/>
  <c r="P22" i="2"/>
  <c r="P23" i="2"/>
  <c r="P25" i="2"/>
  <c r="P26" i="2"/>
  <c r="P27" i="2"/>
  <c r="P31" i="2"/>
  <c r="P32" i="2"/>
  <c r="P11" i="9" l="1"/>
  <c r="P26" i="23" l="1"/>
  <c r="P17" i="23"/>
  <c r="P8" i="23"/>
  <c r="P12" i="23"/>
  <c r="P13" i="23"/>
  <c r="P14" i="23"/>
  <c r="P15" i="23"/>
  <c r="P16" i="23"/>
  <c r="P18" i="23"/>
  <c r="P19" i="23"/>
  <c r="P9" i="30"/>
  <c r="P10" i="30"/>
  <c r="P11" i="30"/>
  <c r="P8" i="30"/>
  <c r="P14" i="30"/>
  <c r="P15" i="30"/>
  <c r="P16" i="30"/>
  <c r="P17" i="30"/>
  <c r="P29" i="1" l="1"/>
  <c r="P20" i="1"/>
  <c r="P25" i="1"/>
  <c r="P20" i="23"/>
  <c r="P21" i="23"/>
  <c r="P22" i="23"/>
  <c r="P11" i="23"/>
  <c r="P12" i="30"/>
  <c r="P13" i="30"/>
  <c r="P10" i="23"/>
  <c r="P9" i="23"/>
  <c r="P41" i="9"/>
  <c r="P39" i="9"/>
  <c r="P11" i="22"/>
  <c r="P12" i="22"/>
  <c r="P10" i="22"/>
  <c r="P9" i="22"/>
  <c r="P25" i="9"/>
  <c r="P24" i="9"/>
  <c r="P48" i="9"/>
  <c r="P45" i="9"/>
  <c r="P43" i="9"/>
  <c r="P36" i="9"/>
  <c r="P31" i="9"/>
  <c r="P20" i="9"/>
  <c r="P16" i="9"/>
  <c r="P25" i="8"/>
  <c r="P24" i="8"/>
  <c r="P23" i="8"/>
  <c r="P22" i="8"/>
  <c r="P21" i="8"/>
  <c r="P20" i="8"/>
  <c r="P18" i="8"/>
  <c r="P17" i="8"/>
  <c r="P16" i="8"/>
  <c r="P15" i="8"/>
  <c r="P14" i="8"/>
  <c r="P12" i="8"/>
  <c r="P11" i="8"/>
  <c r="P10" i="8"/>
  <c r="P15" i="7"/>
  <c r="P12" i="7"/>
  <c r="P10" i="7"/>
  <c r="P25" i="6"/>
  <c r="P24" i="6"/>
  <c r="P23" i="6"/>
  <c r="P22" i="6"/>
  <c r="P19" i="6"/>
  <c r="P18" i="6"/>
  <c r="P17" i="6"/>
  <c r="P13" i="6"/>
  <c r="P12" i="6"/>
  <c r="P10" i="6"/>
  <c r="P15" i="4"/>
  <c r="P14" i="4"/>
  <c r="P11" i="4"/>
  <c r="P54" i="2"/>
  <c r="P53" i="1"/>
  <c r="P52" i="1"/>
  <c r="P51" i="1"/>
  <c r="P50" i="1"/>
  <c r="P49" i="1"/>
  <c r="P44" i="1"/>
  <c r="P43" i="1"/>
  <c r="P37" i="9"/>
  <c r="P30" i="9"/>
  <c r="P23" i="9"/>
  <c r="P56" i="2"/>
  <c r="P12" i="9"/>
  <c r="P18" i="9"/>
  <c r="P17" i="9"/>
  <c r="P13" i="8"/>
  <c r="P17" i="7"/>
  <c r="P18" i="7"/>
  <c r="P19" i="7"/>
  <c r="P9" i="7"/>
  <c r="P12" i="5"/>
  <c r="P11" i="5"/>
  <c r="P10" i="5"/>
  <c r="P13" i="4"/>
  <c r="P12" i="4"/>
  <c r="C15" i="21"/>
  <c r="P45" i="2"/>
  <c r="P44" i="2"/>
  <c r="P43" i="2"/>
  <c r="P36" i="2"/>
  <c r="P35" i="2"/>
  <c r="P34" i="2"/>
  <c r="P58" i="2"/>
  <c r="P57" i="2"/>
  <c r="P53" i="2"/>
  <c r="P49" i="2"/>
  <c r="P48" i="2"/>
  <c r="P41" i="2"/>
  <c r="P40" i="2"/>
  <c r="P58" i="1"/>
  <c r="P71" i="1" s="1"/>
  <c r="P57" i="1"/>
  <c r="P56" i="1"/>
  <c r="P55" i="1"/>
  <c r="P54" i="1"/>
  <c r="P48" i="1"/>
  <c r="P47" i="1"/>
  <c r="P46" i="1"/>
  <c r="P45" i="1"/>
  <c r="P42" i="1"/>
  <c r="P41" i="1"/>
  <c r="P40" i="1"/>
  <c r="P39" i="1"/>
  <c r="P30" i="1"/>
  <c r="P21" i="1"/>
  <c r="P18" i="30" l="1"/>
  <c r="C24" i="21" s="1"/>
  <c r="P20" i="7"/>
  <c r="C19" i="21" s="1"/>
  <c r="P13" i="5"/>
  <c r="C17" i="21" s="1"/>
  <c r="P59" i="2"/>
  <c r="C14" i="21" s="1"/>
  <c r="P28" i="23"/>
  <c r="C23" i="21" s="1"/>
  <c r="P27" i="8"/>
  <c r="C20" i="21" s="1"/>
  <c r="P49" i="9"/>
  <c r="C21" i="21" s="1"/>
  <c r="C13" i="21"/>
  <c r="P13" i="22"/>
  <c r="C22" i="21" s="1"/>
  <c r="P16" i="4"/>
  <c r="C16" i="21" s="1"/>
  <c r="P26" i="6"/>
  <c r="C18" i="21" s="1"/>
  <c r="C12" i="21" l="1"/>
  <c r="C29" i="21" s="1"/>
  <c r="C31" i="21" s="1"/>
  <c r="C35" i="21" l="1"/>
</calcChain>
</file>

<file path=xl/sharedStrings.xml><?xml version="1.0" encoding="utf-8"?>
<sst xmlns="http://schemas.openxmlformats.org/spreadsheetml/2006/main" count="1395" uniqueCount="318">
  <si>
    <t>položka</t>
  </si>
  <si>
    <t>zariadenie</t>
  </si>
  <si>
    <t>činnosť</t>
  </si>
  <si>
    <t>počet úkonov za rok</t>
  </si>
  <si>
    <t>spolu € (bez DPH)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</si>
  <si>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</rPr>
      <t>1 kalendárny rok</t>
    </r>
    <r>
      <rPr>
        <sz val="11"/>
        <color theme="1"/>
        <rFont val="Calibri"/>
        <family val="2"/>
        <charset val="238"/>
        <scheme val="minor"/>
      </rPr>
      <t>:</t>
    </r>
  </si>
  <si>
    <t>por.
číslo</t>
  </si>
  <si>
    <t>Výkon servisnej činnosti (údržby a technických prehliadok) a opráv stavebnej časti a technologického vybavenia tunelov Svrčinovec, Poľana a Horelica a technologického vybavenia diaľnice</t>
  </si>
  <si>
    <t>Diaľnica D3 Svrčinovec - Skalité</t>
  </si>
  <si>
    <t>počet zariadení</t>
  </si>
  <si>
    <t>harmonogram činností</t>
  </si>
  <si>
    <r>
      <t xml:space="preserve">jednotková cena </t>
    </r>
    <r>
      <rPr>
        <b/>
        <sz val="10"/>
        <color indexed="10"/>
        <rFont val="Calibri"/>
        <family val="2"/>
        <charset val="238"/>
      </rPr>
      <t xml:space="preserve">za 1 úkon na 1 zariadení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</si>
  <si>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rok na všetkých zariadeniach
</t>
    </r>
    <r>
      <rPr>
        <b/>
        <sz val="10"/>
        <color indexed="8"/>
        <rFont val="Calibri"/>
        <family val="2"/>
        <charset val="238"/>
      </rPr>
      <t>(€ bez DPH)</t>
    </r>
  </si>
  <si>
    <t>bežná údržba</t>
  </si>
  <si>
    <t>servis</t>
  </si>
  <si>
    <t>revízie</t>
  </si>
  <si>
    <t xml:space="preserve"> denne</t>
  </si>
  <si>
    <t xml:space="preserve"> týždenne</t>
  </si>
  <si>
    <t xml:space="preserve"> 14-dňová
 perióda</t>
  </si>
  <si>
    <t xml:space="preserve"> každé
 3 mesiace</t>
  </si>
  <si>
    <t xml:space="preserve"> jarná
 odstávka</t>
  </si>
  <si>
    <t xml:space="preserve"> jesenná
 odstávka</t>
  </si>
  <si>
    <t xml:space="preserve"> vyhláška
 č. 508/2009</t>
  </si>
  <si>
    <t>X</t>
  </si>
  <si>
    <t>vykonáva NDS</t>
  </si>
  <si>
    <t>spolu:</t>
  </si>
  <si>
    <t>mesačná</t>
  </si>
  <si>
    <t>Kontrola dotiahnutia spojov</t>
  </si>
  <si>
    <t>Kontrola funkčnosti elektrických obvodov a uzemnenia</t>
  </si>
  <si>
    <t>Kontrola napájacích napätí a káblových prepojení</t>
  </si>
  <si>
    <t xml:space="preserve">Kontrola prevádzkovej teploty </t>
  </si>
  <si>
    <t>Overenie riadneho fungovania</t>
  </si>
  <si>
    <t>Funkčnosť optickej a zvukovej signalizácie</t>
  </si>
  <si>
    <t>Test svietidiel</t>
  </si>
  <si>
    <t>Skúška fungovania detekcie prekážok</t>
  </si>
  <si>
    <t>Kontrola povrchovej úpravy</t>
  </si>
  <si>
    <t>Vizuálna kontrola stavu signalizačných LED</t>
  </si>
  <si>
    <t>Skúška fungovania obvodu núdzového zastavenia</t>
  </si>
  <si>
    <t>Skúška fungovania vyhrievania zaisťovacieho komponentu</t>
  </si>
  <si>
    <t>Komplexná kontrola a vyčistenie STV hlásky</t>
  </si>
  <si>
    <t>Preskúšanie všetkých funkcií, signálov na CRS tunela a komunikácie s OP</t>
  </si>
  <si>
    <t>Kontrola stavu optického a ethernet spojenia</t>
  </si>
  <si>
    <t>Vyčistenie kamerového krytu zvnútra</t>
  </si>
  <si>
    <t>Kontrola tesnosti všetkých káblových priechodiek, konektorov v statíve, prepojov, ochranný kryt - statív, ostatných montážnych spojovacích častiach (veká a pod.), kontrola pevnosti skrutkových spojov</t>
  </si>
  <si>
    <t>Kontrola komunikácie so samotnou kamerou, vrátane kontroly backfocusu</t>
  </si>
  <si>
    <t>Kontrola funkčnosti vyhrievacích telies a termostatov v kamerovom kryte</t>
  </si>
  <si>
    <t>Kontrola plynulosti pohybu otočného statívu</t>
  </si>
  <si>
    <t>Kontrola plynulosti pohybu zoom objektívu, kontrola funkcie SCS obvodu kamery podľa postupu určeného výrobcom kamery</t>
  </si>
  <si>
    <t>Vizuálna kontrola zariadení</t>
  </si>
  <si>
    <t>Kontrola stavu čelnej zobrazovacej plochy a jej vyčistenie (nie WAP)</t>
  </si>
  <si>
    <t>Kontrola riadiacich dosiek a stavu jednotlivých DPS s LED</t>
  </si>
  <si>
    <t>Kontrola stavu jednotlivých kabelových prepojov DPS</t>
  </si>
  <si>
    <t>Kontrola tesnosti skrín PDZ-LED, stav gumových tesnení</t>
  </si>
  <si>
    <t>Vizuálna kontrola funkčnosti jednotlivých svetelných bodov</t>
  </si>
  <si>
    <t>Celková kontrola systémovej funkčnosti PDZ-LED</t>
  </si>
  <si>
    <t xml:space="preserve">Skúška komunikačného rozhrania a prenosu ovládania DPS z CRS </t>
  </si>
  <si>
    <t>Kontrola a meranie napájania pre CADO a rozvádzač ROZ1 a ROZ2 CADO</t>
  </si>
  <si>
    <t>Kontrola prvkov prepäťovej ochrany, sieťového napájania a kabeláže</t>
  </si>
  <si>
    <t>Výmena konektorov prvkov prepäťovej ochrany (1 x za 4 roky)</t>
  </si>
  <si>
    <t>Oprava poškodenej ochrannej povrchovej úpravy</t>
  </si>
  <si>
    <t>Oprava poškodeniej povrchovej úpravy pohonu (1 x za 5 rokov)</t>
  </si>
  <si>
    <t>Výmena oleja vo vretenovom mechanizme (1 x za 5 rokov)</t>
  </si>
  <si>
    <t>Kontrola a údržba brzdy motora zdvíhacieho mechanizmu (1 x za 5 rokov)</t>
  </si>
  <si>
    <t>Mazanie pohyblivých častí</t>
  </si>
  <si>
    <t>Vyčistenie zariadenia CADO a jeho okolia</t>
  </si>
  <si>
    <t>Očistenie krytov a vetracích otvorov</t>
  </si>
  <si>
    <t>Výstupné správy a protokoly</t>
  </si>
  <si>
    <t>Kontrola izolačného stavu a impedancie vypínacej slučky</t>
  </si>
  <si>
    <t>Kontrola funkčnosti zobrazovania symbolov a textov s CRS</t>
  </si>
  <si>
    <t xml:space="preserve">Informačný systém diaľnice - SO 101-02.67 SILO Čierne, SO 341-31 HOM Čierne, SO 101-02 IPM Skalité, SO H606-00, SO H301-01, H302-01, H303-01, H304-01, H305-01 Čistiaca </t>
  </si>
  <si>
    <t>Mostné objekty</t>
  </si>
  <si>
    <t>237-10, 237-20, 240-00, 244-00, 248-00, 611-51, 611-52, 611-54, 611-56, 611-57, 611-59</t>
  </si>
  <si>
    <t>Silo Čierne</t>
  </si>
  <si>
    <t>SO 101-02.67</t>
  </si>
  <si>
    <t>Hraničné obchodné miesto</t>
  </si>
  <si>
    <t>101-02.31, 341-31, 341-31.1, 341-35, 341-52, 341-61, 341-62, 341-63, 341-64, 611-35</t>
  </si>
  <si>
    <t>Čistiace nádrže</t>
  </si>
  <si>
    <t>101-02.61, 101-02.62,
101-02.64</t>
  </si>
  <si>
    <t>Prípojka NN pre osvetlenie komôrky mosta v km 22,007, na vetvách "A", v km 24,000, v km 26,100, v km 26,700, v km 31,900, Most na diaľnici v križovatke Svrčinovec, Most na vetve A1 a A2 križovatky Svrčinovec, Most „Markov“, Most „Valy“, Most „Rieka“
/D3 SVSK</t>
  </si>
  <si>
    <t>237-10, 237-20, 244-00, 248-00, 611-51, 611-52, 611-54, 611-56, 611-57, 611-59</t>
  </si>
  <si>
    <t>Kontrola čistoty a odstránenia nečistôt</t>
  </si>
  <si>
    <t>Kontrola uzemnenia - korodovanie, očistenie a ošetrenie</t>
  </si>
  <si>
    <t xml:space="preserve">101-02
101-02.67
</t>
  </si>
  <si>
    <t>341-31, 341-52, 341-53, 341-61, 341-62, 341-62.11, 341-63, 341-64, 351-52, 351-53, 351-54, 351-61, 351-63, 611-35, 695-20.5</t>
  </si>
  <si>
    <t>H301-01, H302-01, 
H303-01, H304-01, 
H305-01, H606-00</t>
  </si>
  <si>
    <t>Informačno predajné miesto - Skalité</t>
  </si>
  <si>
    <t>Silo Čierne - Bleskozvod, Napojenie na ISD a KD, NN prípojka a VO
/D3 SVSK</t>
  </si>
  <si>
    <t>CADO Silo Čierne
/D3 SVSK
v záruke do 09/2025</t>
  </si>
  <si>
    <t xml:space="preserve">Čistiace nádrže - RM301, RM301-SR2, RM302, RM302-SR2, RM303, RM303-SR2, RM304, RM304-SR2, RM305, RM305-SR2, SR6
/D3 SVSK </t>
  </si>
  <si>
    <t>HOM Čierne - DG a jeho pripojenie, Objekt vybavenosti odpočívadla, Vonkajšia kanalizácia - ČOV, Vonkajší vodovod pitný a požiarny, Prípojka VN 22kV pre HOM, Kiosková trafostanica HOM, Vonkajšie silnoprúdové rozvody, VO, Vodovodná prípojka pre HOM, Telefónna prípojka pre HOM, Prípojka NN k vodojemu
/D3 SVSK</t>
  </si>
  <si>
    <t>IPM Skalité - HOM na vstupe do SR NN prípojka, Vonkajší vodovod pitný a požiarny (ATS)-NN prípojka, bleskozvod, osvetlenie CITYLIGHT, prípojka ČOV, elektroinštalácia IPM, VO
/D3 SVSK</t>
  </si>
  <si>
    <t>Informačný systém diaľnice - SO 101-02.62 Prípojka NN pre ISD a HOM, SO 695-20.1 ISD Stavebná časť, káblová časť, SO 695-20.9 ISD km 21,650 - K. Ú. - stavebná časť, cestná svetelná signalizácia v križovatke ciest I/11 a I/12 vo Svrčinovci, SO H653.1/1 Informačný systém diaľnice, technologická časť</t>
  </si>
  <si>
    <t>101-02.62, 695-20.1, H653.1</t>
  </si>
  <si>
    <t>RN1, RN2, RN3, RN4, RN3.1, RN3.2, RN3.3, RN4, RN5, RN5.1, RN5.2, RN5.3, RN5.4, RN5.5, RN6, RN7, RN8, RN9, RN10, RN11, RN12, RN13, RN13.1, RN13.2, RN14, RN14.1, RN15, RN16, RN17, RN18, RN18a, RN18.1, RN19, RN19.1, RN20, RN21, RN22, RN23, RN24, RN25, RN26, 
RN1, RN1.1, RN1.2, RN2, RN3, RN3a, RN3b, RN4, RN5, RN5.1, RN6, SR6
/D3 SVSK</t>
  </si>
  <si>
    <t>695-20.1
H653.1</t>
  </si>
  <si>
    <t>Kontrola a meranie funkčnosti elektrických obvodov a uzemnenia</t>
  </si>
  <si>
    <t xml:space="preserve">Skúška komunikačného rozhrania a prenosu z CRS </t>
  </si>
  <si>
    <t>RNR1, RNR2, RNR3, RNR4, RNR5, RNR6, RNR7, RNR7.1, RNR8, RNR9, RNR10, RNR11, RNR12, RNR13, RNR14, RNR15, RNR16, RNR17, RNR18, RNR19, RNR20, 
RNR20, RNR20.1, RNR21
/D3 SVSK</t>
  </si>
  <si>
    <t>RCSS1, RCSS2, RCSS3, RCSS4, RCSS5, RCSS6, RCSS7, RCSS8, RCSS8.1, RCSS8.2, 
RCSS1, RCSS2, RCSS3, RCSS4, RCSS5
RCDS1_D3SVS_I11
/D3 SVSK, I/11 a I/12</t>
  </si>
  <si>
    <t>695-20.1
695-20.9
H653.1</t>
  </si>
  <si>
    <t>ZRLAN_I11_PJP, RKD1, RKD2, RKD2.1, RKD3, RKD4, RKD5, RKD5.1, RKD6, RKD6a, RKD7, RKD8, RKD9, RKD10
RKD1, RKD2, RKD2a, RKD3, RKD4
/D3 SVSK</t>
  </si>
  <si>
    <t xml:space="preserve">695-20.1
695-20.5
H653.1
</t>
  </si>
  <si>
    <t>Preventívna údržba na zdroji UPS a na bateriách</t>
  </si>
  <si>
    <t>ER.P.F633, SR6, DS1, DR-2, SČ1
/D3 SVSK, PTO THOR, SSÚR6 CA</t>
  </si>
  <si>
    <t>101-02.62, 
695-20.1
H653.1</t>
  </si>
  <si>
    <t>Rozvádzače ISD - RN, RNR, RCSS, RKD, UPS, ISD / D3 SVSK</t>
  </si>
  <si>
    <t>NRSV6A
/Križovatka I/11 a I/12</t>
  </si>
  <si>
    <t>695-20.2
H653.1</t>
  </si>
  <si>
    <t>Vizuálna kontrola technického stavu</t>
  </si>
  <si>
    <t>Kontrola stavu konštrukcie, nátery, kotvenia, korózie</t>
  </si>
  <si>
    <t>Kontrola uzemnenia - dotiahnutie spojov</t>
  </si>
  <si>
    <t>Vizuálna kontrola smerovania</t>
  </si>
  <si>
    <t>VZ1, VZ1
/D3 SVSK</t>
  </si>
  <si>
    <t>NRSV3B_4A(NR4), NRSV1a_ VZ2, NRSV3B_4A(NR13), NRSV4B_7B, NRSV4B_4B, NRSZ6a, NRSZ5a, NRSZ3a, NRSZ1a_1b, portál V_TVSR_ADR, NRSV1a_1b, NRSV2a_3b, NRSV4b, NRPZ3a, NRPZ2a_2b, NRPZ1a_1b, portál V_TPOL_ADR, NRPV1a_1b, NRPV2a_2b, NRPV3a_3b, NRPV6b, NRPV8b
/D3 SVSK</t>
  </si>
  <si>
    <t>MOR1, MOR2,
MOR3, MOR4
/D3 SVSK</t>
  </si>
  <si>
    <t>VN1, VN2, VN3, VN4, VN5, VN6, VN7, VN8, VN9, VN10
VN1, VN2, VN3, VN4, VN5, VN6
/D3 SVSK</t>
  </si>
  <si>
    <t>NR2, NR3, NR11, NR12, NR15, NR16, NRSZ2a, NRSZ2b, NRSZ4a, NRSZ4a, NR2, NR1_I12, NR2_I12
/D3 SVSK</t>
  </si>
  <si>
    <t>ST1, ST2, ST3, ST4, RKD10(KV11, KV12), NR20
/Križovatka I/11 a I/12</t>
  </si>
  <si>
    <t>ZRLAN(KD01, KD03)
/HP Svrčinovec</t>
  </si>
  <si>
    <t>RKD1, RKD2, RKD2.1, RKD2.2, RKD3, RKD4, RKD5, RKD5.1, RKD6, RKD6a, RKD7, RKD8, RKD9
RKD1, RKD2, RKD2a, RKD3, RKD4
/D3 SVSK</t>
  </si>
  <si>
    <t>Informačný systém diaľnice - SO 695-20.2 ISD Stavebná časť, portály, SO H653.1/1 Informačný systém diaľnice, technologická časť</t>
  </si>
  <si>
    <t>STV1, STV2, STV3, STV4, STV5, STV6, STV7, STV8, STV9, STV10, 
STV1, STV2, STV3
/D3 SVSK</t>
  </si>
  <si>
    <t>695-22.11
H653.1</t>
  </si>
  <si>
    <t>Kontrola zapojenia, funkčnosti, napájacích napätí a káblových prepojení</t>
  </si>
  <si>
    <t>Kontrola ústredne GE 800 na PTO tunela Horelica (R_DS1)</t>
  </si>
  <si>
    <t>Kontrola stavu a vyčistenie riadiaceho počítača, dispečerskej konzoly pre STV systém na PTO THOR</t>
  </si>
  <si>
    <t xml:space="preserve">Informačný systém diaľnice - SO 695-21.11 Stojany tiesňového volania km 21,650-K.Ú., SO H653.1/1 Informačný systém diaľnice, technologická časť </t>
  </si>
  <si>
    <t xml:space="preserve">Informačný systém diaľnice - SO 695-22.11 Meteozariadenia km 21,650-K.Ú., SO H653.1/1 Informačný systém diaľnice, technologická časť </t>
  </si>
  <si>
    <t>Meteo Svrčinovec, Meteo1, Meteo2, Meteo3, Meteo4, Meteo5, Meteo6, 
Meteo1, Meteo2
/D3 SVSK</t>
  </si>
  <si>
    <t>Kontrola prenosu údajov na CRS - operátor, PTO, SSÚR6 Čadca</t>
  </si>
  <si>
    <t>Kontrola zapojenia prevodníkov, spojov a káblových prepojov</t>
  </si>
  <si>
    <t>Informačný systém diaľnice - SO 695-23.11 Sčítače dopravy km 21,650-K.Ú.</t>
  </si>
  <si>
    <t>SČ1
/D3 SVSK</t>
  </si>
  <si>
    <t>695-23.11</t>
  </si>
  <si>
    <t>Overenie technického stavu a funkčnosti zariadení</t>
  </si>
  <si>
    <t>Kontrola stavu slučiek vo vozovke</t>
  </si>
  <si>
    <t>Kontrola rozvádzača</t>
  </si>
  <si>
    <t>Kontrola komunikácie s CRS</t>
  </si>
  <si>
    <t>Kontrola tesnosti všetkých káblových priechodiek, prepojov, ochranný kryt</t>
  </si>
  <si>
    <t>Kontrola a nastavenie polohovania</t>
  </si>
  <si>
    <t>ADR1, ADR2,
ADR3, ADR4
/D3 SVSK</t>
  </si>
  <si>
    <t>Overenie technického stavu a funkčnosti zariadenia, očistenie zariadenia, objektívu</t>
  </si>
  <si>
    <t>Kontrola stavu, HDD a vyčistenie ADR serverov (TSVR, TPOL)</t>
  </si>
  <si>
    <t>Informačný systém diaľnice - SO 695-24.11 Elektrická zabezpečovacia signalizácia km 21,650-K.Ú.</t>
  </si>
  <si>
    <t>EZSU1, EZSU1_1, EZSU1_2, EZSU1_3, EZSU2, EZSU3, EZSU4, EZSU5, EZSU6, EZSU7, EZSU8
/D3 SVSK
(MO 237-10(2), MO 237-20(3), MO 240-00(2), MO 244-00(2), MO 248-00(2))</t>
  </si>
  <si>
    <t>695-24.11</t>
  </si>
  <si>
    <t>Kontrola uzavretia dverí do mostov</t>
  </si>
  <si>
    <t>Kontrola stavu rozvádzačov</t>
  </si>
  <si>
    <t>Kontrola ústredne ATS 2009</t>
  </si>
  <si>
    <t>Kontrola zdroja 230V/24V</t>
  </si>
  <si>
    <t>Kontrola IP komunikačného modulu</t>
  </si>
  <si>
    <t>Kontrola PIR čidla</t>
  </si>
  <si>
    <t>Kontrola magnetického kontaktu</t>
  </si>
  <si>
    <t>Kontrola switch optika - metalika, ethernet</t>
  </si>
  <si>
    <t>Kontrola čítačky kariet</t>
  </si>
  <si>
    <t>Servis riadiaceho PC EZS THOR (vyčistenie, reštart), kontrola komunikácie so servroma CRS</t>
  </si>
  <si>
    <t>Informačný systém diaľnice - SO 695-20.1 ISD Stavebná časť, káblová časť, SO 695-20.2 ISD Stavebná časť, portály, SO 695-25.11 Kamerový dohľad km 21,650-K.Ú., SO H653.1/1 Informačný systém diaľnice, technologická časť, SO 695-20.4 OP THOR</t>
  </si>
  <si>
    <t>695-20.4
695-25.11
H653.1</t>
  </si>
  <si>
    <t>Vyčistenie kamerového krytu zvonku, otočného statívu zvonku, objektívu</t>
  </si>
  <si>
    <t>Kontrola kvality videosignálu na výstupe z kamery a kontrola kvality signálu na vstupe do enkódera v káblovej skrinke, kontrola stavu napájacej sústavy</t>
  </si>
  <si>
    <t>Nastavenie polohovania a ostrenia</t>
  </si>
  <si>
    <t>Premazanie a vyčistenie pohyblivých častí otočného statívu a objektívu</t>
  </si>
  <si>
    <t>Kontrola otáčania a zoomu z operátorského pracoviska</t>
  </si>
  <si>
    <t>Kontrola čistoty a odstránenie nečistôt na obrazovkách - videostena</t>
  </si>
  <si>
    <t>Preskúšanie systému videosteny a kalibrácia - videostena</t>
  </si>
  <si>
    <t>Kontrola čistoty, odstránenie nečistôt server, PC klient (monitory, klávesnice, konzoly)</t>
  </si>
  <si>
    <t>KV1, KV2, KV2_1, KV2_2, KDO1, KDO2(KV2_4), KDO3(KV2_3), KV3, KV4, KV5, KV5_1, KV5_2, KV6, KV6a, KV7, KV8, KV9, KV10, KV11, KV12
KV1, KV2, KV2a, KV3, KV4, KV5
/D3 SVSK</t>
  </si>
  <si>
    <t xml:space="preserve">Informačný systém diaľnice - SO 695-20.2 ISD Stavebná časť, portály, SO 695-20.9 ISD CSS v križovatke I/11 a I/12, SO 695-26.11 Premenlivé dopravné značky km 21,650-K.Ú., SO H653.1/1 Informačný systém diaľnice, technologická časť </t>
  </si>
  <si>
    <t>PDZ LED_NR1, NR4, NR5, NR6, NR9, NR11, NR12, NR13, NR14, NR15, NR16, NR19, NR20, NR21
/D3 SVSK</t>
  </si>
  <si>
    <t>Kontrola stavu funkčnosti silových zariadeni, uzemnenia návestných rezov a stĺpov</t>
  </si>
  <si>
    <t>Kontrola blikača, vyčistenie paraboly</t>
  </si>
  <si>
    <t>Kontrola funkčnosti zobrazovania symbolov s CRS</t>
  </si>
  <si>
    <t>Údržba mechanických častí a kontrola a nastavenie pohyblivých častí</t>
  </si>
  <si>
    <t>Kontrola mechanických dielov zariadení návestidla</t>
  </si>
  <si>
    <t xml:space="preserve">Kontrola svetelných zdrojov, čistenia zobrazovacích častí </t>
  </si>
  <si>
    <t>695-20.2
695-20.9
H653.1</t>
  </si>
  <si>
    <t>Vizuálna kontrola zariadenia</t>
  </si>
  <si>
    <t>Overiť technický stav a funkčnosť zariadenia, očistenie zariadenia</t>
  </si>
  <si>
    <t>VZ1, VZ1, VZ2
/D3 SVSK, I/11</t>
  </si>
  <si>
    <t>Kontrola napájania snímača</t>
  </si>
  <si>
    <t>Kontrola funkčnosti a komunikácie snímača</t>
  </si>
  <si>
    <t>PDZ_LPDZ_NR0, NR1bl, NR2bl, NR3, NR4, NR11bl, NR12, NR13, NR14, NR15, NR16, NR17(I/11), NR5, NR6(križ I/11 a I/12), NR2_2x, NR3bl_2x, NR4bl, NR5bl, NR6bl, NR9bl, NR11bl, NR13bl, NR15bl, NR16bl, NR19bl, NR20bl, NR21bl, NR1bl, NR2bl, NR3_2x, NR4_4x(2xbl)(D3 SVSK), NR1, NR2(I/12)
/ D3 SVSK, I/11, I/12</t>
  </si>
  <si>
    <t>CSS_S, CSS_PKožakov most
NR7_CSS1, NR8_CSS3,
NR17_CSS1, NR18_CSS3,
CSS1_2 (2x)HP Svrčinovec,
CSS (7x), 
CSS_šípka zelenáI/11 a I/12
/D3 SVSK, I/11 a I12</t>
  </si>
  <si>
    <t>súprava signálnych svetiel BLL5 (1.1-1.5, 2.1-2.5, 3.1-3.5, 4.1-4.5)
/D3 SVSK</t>
  </si>
  <si>
    <t xml:space="preserve">Informačný systém diaľnice - SO 695-27.11 Technologické uzly km 21,650-K.Ú., SO H653.1/1 Informačný systém diaľnice, technologická časť </t>
  </si>
  <si>
    <t>TU1, TU2, TU3
/D3 SVSK</t>
  </si>
  <si>
    <t>695-27.11
H653.1</t>
  </si>
  <si>
    <t>Kontrola stavu optického spojenia</t>
  </si>
  <si>
    <t>Preskúšanie systému komunikácie v CRS</t>
  </si>
  <si>
    <t>Silo, HOM, ČN, IPM</t>
  </si>
  <si>
    <t>Káblová časť</t>
  </si>
  <si>
    <t>ISD portály</t>
  </si>
  <si>
    <t>ISD STV</t>
  </si>
  <si>
    <t>ISD Meteo</t>
  </si>
  <si>
    <t>ISD SČ, MOR, ADR</t>
  </si>
  <si>
    <t>ISD EZS</t>
  </si>
  <si>
    <t>ISD KD</t>
  </si>
  <si>
    <t>ISD PDZ</t>
  </si>
  <si>
    <t>ISD TU</t>
  </si>
  <si>
    <t>PZ1, PZ2
(mikrovlnné prenosové zariadenie s anténou)
/D3 SVSK, I/11</t>
  </si>
  <si>
    <t>695-20.6</t>
  </si>
  <si>
    <t>Operátorské pracovisko tunela Horelica - SO 695-20.4 Centrálny riadici systém</t>
  </si>
  <si>
    <t>Kontrola funkčnosti redundacie</t>
  </si>
  <si>
    <t>PTO Horelica</t>
  </si>
  <si>
    <t>Výstupná správa a protokol</t>
  </si>
  <si>
    <t>Tunelový rozhlas</t>
  </si>
  <si>
    <t>Kontrola funkčnosti Network IP interface</t>
  </si>
  <si>
    <t>Čistenie Network IP interface</t>
  </si>
  <si>
    <t>Skúška komunikačného rozhrania s CRS tunela</t>
  </si>
  <si>
    <t>Rádio</t>
  </si>
  <si>
    <t>Skúška rozhraniarádio  s CRS tunela</t>
  </si>
  <si>
    <t>Skúška komunkačného rozhrania po LAN do riadiacej jednotky v SSÚR Čadca</t>
  </si>
  <si>
    <t>Integrované operátorské pracovisko tunela Horelica - SO 695-20.4 TR, FM rádio</t>
  </si>
  <si>
    <t>695-20.4 CRS</t>
  </si>
  <si>
    <t>695-20.4 TR, FM rádio</t>
  </si>
  <si>
    <t>Integrovaná komunikačná infraštruktúra pre CRS, ISD a ostatné technológie</t>
  </si>
  <si>
    <t>Kontrola videoservera, HDD a prepojenia s UTO a CRS (videostena 5ks, klient 2ks, server analog 2ks, server CBS 1ks, SW VGA/Ars SERIES 1ks, SW2 DVI Plus Series 8ks, DVI DA SERIES 8ks, Video Wall Controller DXN5000 1ks, klient SSÚR 1ks, klient PZ SR 1ks)</t>
  </si>
  <si>
    <t>ISD STV, Meteo, SČ, MOR, ADR, EZS, KD, PDZ, TU / D3 SVSK</t>
  </si>
  <si>
    <t xml:space="preserve">695-21.11, 695-22.11, 695-23.11, 695-24.11, 695-25.11, 695-26.11, 695-27.11, 695-20.2, 695-20.4, 695-20.9, H653.1, H653.1/1  </t>
  </si>
  <si>
    <t>202-65.11
203-65.11</t>
  </si>
  <si>
    <t>stožiar rádio
/D3 SVSK (ZP TSVR, ZP TPOL)</t>
  </si>
  <si>
    <t>Kontrola (potvrdenie) prenosných hasiacich prístrojov</t>
  </si>
  <si>
    <t>Hasiace prístroje</t>
  </si>
  <si>
    <t>Vzduchotechnika a klimatiácia</t>
  </si>
  <si>
    <t>Profylaktická kontrola klimatizačných zariadení - vonkajšia KJ</t>
  </si>
  <si>
    <t>Profylaktická kontrola klimatizačných zariadení - vnútorná KJ</t>
  </si>
  <si>
    <t>Príloha č. 8 - Sumár k Prílohe č. 7</t>
  </si>
  <si>
    <t>Informačný systém diaľnice + Integrované operátorské pracovisko tunela Horelica</t>
  </si>
  <si>
    <t>Kontrola stanice a klávesnice hlásateľa</t>
  </si>
  <si>
    <t>PTO, TR, ÚŠ</t>
  </si>
  <si>
    <t>Diagnostika stavu switchov Siemens vo všetkých LAN</t>
  </si>
  <si>
    <t>Diagnostika stavu switchov CISCO</t>
  </si>
  <si>
    <t>Diagnostika stavu firewallov CISCO</t>
  </si>
  <si>
    <t>Vizuálna kontrola switchov Siemens, CISCO, firewallow CISCO a ich pripojovacích konektorov</t>
  </si>
  <si>
    <t>Aplikovanie kritických update FW switchov Siemens, CISCO a firewallov CISCO</t>
  </si>
  <si>
    <t>Servre, operátorské počítače a touchpanel CRS a ISD</t>
  </si>
  <si>
    <t>Diagnostika logov HW a SW serverov</t>
  </si>
  <si>
    <t>Diagnostika logov HW a SW operátorských PC</t>
  </si>
  <si>
    <t>Vizuálna kontrola, antistatické čistenie serverov a operátorských staníc (vysávanie/vyfúkanie prachu)</t>
  </si>
  <si>
    <t>Inštalácia kritických aktualizácii (bezpečnostné záplaty) operačného systému a aplikácie SCADA, defragmentácia, kontrola stavu disku, pamäte, odstránenie nepotrebných súborov</t>
  </si>
  <si>
    <t>Kontrola stavu touchpanela</t>
  </si>
  <si>
    <t>Aplikovanie kritických update FW</t>
  </si>
  <si>
    <t>Vizuálna kontrola káblových trás - uloženie káblov, roštov , žľaby, prepážky</t>
  </si>
  <si>
    <t>Vizuálna kontrola technického stavu, prípadné dotiahnutie spojov</t>
  </si>
  <si>
    <t>Káblové rozvody, napájanie, riadenie
/ PTO, TR, ÚŠ</t>
  </si>
  <si>
    <t>Káblové rozvody</t>
  </si>
  <si>
    <t>Diagnostika lokálnych PLC</t>
  </si>
  <si>
    <t>Výstupné správy a protokoly z výkonu servisnej činnosti</t>
  </si>
  <si>
    <t>/PTO, TR, ÚŠ, ZP, VP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</si>
  <si>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</si>
  <si>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</si>
  <si>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Príloha č. 7 – Cena za servis a údržbu (Tabuľka č.1)</t>
  </si>
  <si>
    <t>Príloha č.7 – Cena za servis a údržbu (Tabuľka č.2)</t>
  </si>
  <si>
    <t>Príloha č. 7 – Cena za servis a údržbu (Tabuľka č.3)</t>
  </si>
  <si>
    <t>Príloha č. 7 – Cena za servis a údržbu (Tabuľka č.4)</t>
  </si>
  <si>
    <t>Príloha č. 7 – Cena za servis a údržbu (Tabuľka č.5)</t>
  </si>
  <si>
    <t>Príloha č. 7 – Cena za servis a údržbu (Tabuľka č.6)</t>
  </si>
  <si>
    <t>Príloha č. 7 – Cena za servis a údržbu (Tabuľka č.7)</t>
  </si>
  <si>
    <t>Príloha č. 7 – Cena za servis a údržbu (Tabuľka č.8)</t>
  </si>
  <si>
    <t>Príloha č. 7 – Cena za servis a údržbu (Tabuľka č.9)</t>
  </si>
  <si>
    <t>Príloha č. 7 – Cena za servis a údržbu (Tabuľka č.10)</t>
  </si>
  <si>
    <t>Príloha č. 7 – Cena za servis a údržbu (Tabuľka č.11)</t>
  </si>
  <si>
    <t>Príloha č. 7 – Cena za servis a údržbu  (Tabuľka č.12)</t>
  </si>
  <si>
    <t>Prípojka VN 22kV pre Odpočívadlo Čierne</t>
  </si>
  <si>
    <t>VN/NN Trafostanica</t>
  </si>
  <si>
    <t>SO 341-61</t>
  </si>
  <si>
    <t>SO 341-62</t>
  </si>
  <si>
    <t>Úradná skúška (21.09.2026)_2026</t>
  </si>
  <si>
    <t>Úradná skúška (19.12.2026)_2026</t>
  </si>
  <si>
    <t>Odborná prehliadka, Odborná skúška, Revízna správa, meranie uzemnenia, bleskozvod_2027</t>
  </si>
  <si>
    <t>CADO Silo Čierne</t>
  </si>
  <si>
    <t>Odborná prehliadka, Odborná skúška, Revízna správa, meranie uzemnenia_2025*, 2027</t>
  </si>
  <si>
    <t>Odborná prehliadka, Odborná skúška, Revízna správa, meranie uzemnenia, bleskozvod_2024, 2027</t>
  </si>
  <si>
    <t>Odborná prehliadka, Odborná skúška, Revízna správa, meranie uzemnenia, bleskozvod_2025</t>
  </si>
  <si>
    <t>EZA typ TJ-34MS5A</t>
  </si>
  <si>
    <t>UPS_KS-UPS-NDS</t>
  </si>
  <si>
    <t>Profylaktická prehliadka motorgenerátora</t>
  </si>
  <si>
    <t>Preventívna (profylaktická) prehliadka a údržba na UPS a na batériách</t>
  </si>
  <si>
    <t>ATS tlaková nádoba B377596611</t>
  </si>
  <si>
    <t>Správa z vonkajšej prehliadky</t>
  </si>
  <si>
    <t>Správa z vnútornej prehliadky a skúšky tesnosti_2025</t>
  </si>
  <si>
    <t>Odborná prehliadka, Odborná skúška, Revízna správa, meranie uzemnenia, bleskozvod_2025, 2027</t>
  </si>
  <si>
    <t>101-02 - elektrická inštalácia kontajnerovej stavby IPM Skalité</t>
  </si>
  <si>
    <t>ATS tlaková nádoba 190517-01-00404</t>
  </si>
  <si>
    <t>Správa z vnútornej prehliadky a skúšky tesnosti_2024</t>
  </si>
  <si>
    <t>Tlaková skúška (2029)</t>
  </si>
  <si>
    <t xml:space="preserve">RUPS D3SVS_I11, 
UPS1,
/D3 SVSK </t>
  </si>
  <si>
    <t>695-20.1 - 695-20.9
H653.1</t>
  </si>
  <si>
    <t>695-21.11
H653.1</t>
  </si>
  <si>
    <t>SO 695-20.4</t>
  </si>
  <si>
    <t>Systémy, licencie a certifikáty</t>
  </si>
  <si>
    <t>Kontrola dostupnosti aktualizácií softvérov a inštalácia dostupných aktualizácií, kontrola platnosti licencií a prípadná obnova licencií, kontrola a aktualizácia bezpečnostných certifikátov</t>
  </si>
  <si>
    <t xml:space="preserve">SO 695-25.11 </t>
  </si>
  <si>
    <t xml:space="preserve">SO 695-20.4 </t>
  </si>
  <si>
    <t>Cena za ročné správy o zhodnotení technologického vybavenia a správy o stave kybernetickej bezpečnosti</t>
  </si>
  <si>
    <t>harmonogram</t>
  </si>
  <si>
    <t>mesačne (najneskôr do 10. kal. dní)</t>
  </si>
  <si>
    <t>1 x ročne (najneskôr do 28.02.)</t>
  </si>
  <si>
    <t>Hodnotiace správy</t>
  </si>
  <si>
    <t>správy o vykonávaní činnosti za príslušný kalendárny mesiac v elektronickej forme</t>
  </si>
  <si>
    <t>Kybernetická bezpečnosť</t>
  </si>
  <si>
    <t>podrobná správa o stave kybernetickej bezpečnosti</t>
  </si>
  <si>
    <t>Príloha č. 7 – Hodnotiace správy (Tabuľka č.13)</t>
  </si>
  <si>
    <t>Technologické vybavenie Integrovaného operátorského pracoviska tunela Horelica</t>
  </si>
  <si>
    <t>podrobná správa o zhodnotení stavu technologického vybavenia Integrovaného operátorského pracoviska tunela Horelica</t>
  </si>
  <si>
    <t>podrobná správa o zhodnotení stavu technologického vybavenia Diaľnice D3</t>
  </si>
  <si>
    <t>Technologické vybavenie Diaľnice D3</t>
  </si>
  <si>
    <t xml:space="preserve">H301-01, H302-01, H303-01, H304-01, H305-01, H606-00, </t>
  </si>
  <si>
    <t>* činnosti platné od roku 2026</t>
  </si>
  <si>
    <t>Tlaková skúška (2025 - 2035)_2025</t>
  </si>
  <si>
    <t>Odborná prehliadka, Odborná skúška, Revízna správa, meranie uzemnenia_2025, 2027</t>
  </si>
  <si>
    <t>Odborná prehliadka, Odborná skúška, Revízna správa, meranie uzemnenia, bleskozvod_2024. 2027</t>
  </si>
  <si>
    <t>Riadiace systémy ISD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</si>
  <si>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</si>
  <si>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</si>
  <si>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</si>
  <si>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 xml:space="preserve"> 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</si>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</sst>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9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2" xfId="0" applyFont="1" applyBorder="1" applyAlignment="1" applyProtection="1">
      <alignment horizontal="right"/>
    </xf>
    <xf numFmtId="0" fontId="7" fillId="0" borderId="0" xfId="0" applyFont="1" applyFill="1" applyBorder="1" applyProtection="1"/>
    <xf numFmtId="4" fontId="0" fillId="0" borderId="0" xfId="0" applyNumberFormat="1" applyBorder="1" applyProtection="1"/>
    <xf numFmtId="0" fontId="0" fillId="0" borderId="2" xfId="0" applyFill="1" applyBorder="1" applyAlignment="1" applyProtection="1">
      <alignment horizontal="right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0" fillId="0" borderId="3" xfId="0" applyBorder="1" applyProtection="1"/>
    <xf numFmtId="44" fontId="0" fillId="2" borderId="4" xfId="0" applyNumberFormat="1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0" fillId="0" borderId="5" xfId="0" applyBorder="1" applyProtection="1"/>
    <xf numFmtId="44" fontId="0" fillId="0" borderId="6" xfId="0" applyNumberFormat="1" applyBorder="1" applyProtection="1"/>
    <xf numFmtId="44" fontId="0" fillId="0" borderId="7" xfId="0" applyNumberFormat="1" applyBorder="1" applyProtection="1"/>
    <xf numFmtId="0" fontId="0" fillId="0" borderId="0" xfId="0" applyAlignment="1" applyProtection="1"/>
    <xf numFmtId="0" fontId="8" fillId="0" borderId="0" xfId="0" applyFont="1" applyAlignment="1" applyProtection="1"/>
    <xf numFmtId="0" fontId="0" fillId="0" borderId="0" xfId="0" applyAlignment="1" applyProtection="1">
      <alignment wrapText="1"/>
    </xf>
    <xf numFmtId="0" fontId="0" fillId="0" borderId="8" xfId="0" applyBorder="1" applyAlignment="1" applyProtection="1"/>
    <xf numFmtId="44" fontId="0" fillId="0" borderId="0" xfId="0" applyNumberFormat="1" applyAlignment="1" applyProtection="1">
      <alignment vertical="center"/>
    </xf>
    <xf numFmtId="0" fontId="9" fillId="0" borderId="9" xfId="0" applyFont="1" applyFill="1" applyBorder="1" applyAlignment="1" applyProtection="1">
      <alignment horizontal="center" vertical="center"/>
    </xf>
    <xf numFmtId="44" fontId="9" fillId="3" borderId="9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Protection="1"/>
    <xf numFmtId="0" fontId="9" fillId="0" borderId="10" xfId="0" applyFont="1" applyFill="1" applyBorder="1" applyAlignment="1" applyProtection="1">
      <alignment horizontal="center" vertical="center"/>
    </xf>
    <xf numFmtId="44" fontId="9" fillId="0" borderId="6" xfId="0" applyNumberFormat="1" applyFont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44" fontId="9" fillId="0" borderId="7" xfId="0" applyNumberFormat="1" applyFont="1" applyBorder="1" applyAlignment="1" applyProtection="1">
      <alignment horizontal="center" vertical="center"/>
    </xf>
    <xf numFmtId="44" fontId="9" fillId="3" borderId="12" xfId="0" applyNumberFormat="1" applyFont="1" applyFill="1" applyBorder="1" applyAlignment="1" applyProtection="1">
      <alignment horizontal="center" vertical="center"/>
      <protection locked="0"/>
    </xf>
    <xf numFmtId="44" fontId="9" fillId="3" borderId="10" xfId="0" applyNumberFormat="1" applyFont="1" applyFill="1" applyBorder="1" applyAlignment="1" applyProtection="1">
      <alignment horizontal="center" vertical="center"/>
      <protection locked="0"/>
    </xf>
    <xf numFmtId="0" fontId="11" fillId="0" borderId="9" xfId="0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10" fillId="0" borderId="16" xfId="0" applyFont="1" applyBorder="1" applyAlignment="1" applyProtection="1">
      <alignment horizontal="left"/>
    </xf>
    <xf numFmtId="44" fontId="10" fillId="0" borderId="17" xfId="0" applyNumberFormat="1" applyFont="1" applyBorder="1" applyAlignment="1" applyProtection="1">
      <alignment horizontal="center"/>
    </xf>
    <xf numFmtId="44" fontId="9" fillId="0" borderId="7" xfId="0" applyNumberFormat="1" applyFont="1" applyFill="1" applyBorder="1" applyAlignment="1" applyProtection="1">
      <alignment horizontal="center" vertical="center"/>
    </xf>
    <xf numFmtId="44" fontId="9" fillId="0" borderId="6" xfId="0" applyNumberFormat="1" applyFont="1" applyFill="1" applyBorder="1" applyAlignment="1" applyProtection="1">
      <alignment horizontal="center" vertical="center"/>
    </xf>
    <xf numFmtId="0" fontId="9" fillId="0" borderId="9" xfId="0" applyFont="1" applyFill="1" applyBorder="1" applyProtection="1"/>
    <xf numFmtId="0" fontId="9" fillId="0" borderId="12" xfId="0" applyFont="1" applyFill="1" applyBorder="1" applyProtection="1"/>
    <xf numFmtId="0" fontId="0" fillId="0" borderId="18" xfId="0" applyBorder="1" applyProtection="1"/>
    <xf numFmtId="0" fontId="9" fillId="0" borderId="9" xfId="0" applyFont="1" applyBorder="1" applyProtection="1"/>
    <xf numFmtId="0" fontId="9" fillId="0" borderId="12" xfId="0" applyFont="1" applyBorder="1" applyProtection="1"/>
    <xf numFmtId="0" fontId="9" fillId="0" borderId="9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44" fontId="11" fillId="3" borderId="9" xfId="0" applyNumberFormat="1" applyFont="1" applyFill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</xf>
    <xf numFmtId="44" fontId="11" fillId="0" borderId="6" xfId="0" applyNumberFormat="1" applyFont="1" applyFill="1" applyBorder="1" applyAlignment="1" applyProtection="1">
      <alignment horizontal="center" vertical="center"/>
    </xf>
    <xf numFmtId="44" fontId="11" fillId="3" borderId="12" xfId="0" applyNumberFormat="1" applyFont="1" applyFill="1" applyBorder="1" applyAlignment="1" applyProtection="1">
      <alignment horizontal="center" vertical="center"/>
      <protection locked="0"/>
    </xf>
    <xf numFmtId="44" fontId="11" fillId="0" borderId="7" xfId="0" applyNumberFormat="1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/>
    </xf>
    <xf numFmtId="0" fontId="9" fillId="0" borderId="9" xfId="0" applyFont="1" applyFill="1" applyBorder="1" applyAlignment="1" applyProtection="1">
      <alignment horizontal="center"/>
    </xf>
    <xf numFmtId="0" fontId="9" fillId="0" borderId="12" xfId="0" applyFont="1" applyFill="1" applyBorder="1" applyAlignment="1" applyProtection="1">
      <alignment horizontal="center"/>
    </xf>
    <xf numFmtId="0" fontId="7" fillId="2" borderId="20" xfId="0" applyFont="1" applyFill="1" applyBorder="1" applyProtection="1"/>
    <xf numFmtId="44" fontId="0" fillId="2" borderId="21" xfId="0" applyNumberFormat="1" applyFill="1" applyBorder="1" applyProtection="1"/>
    <xf numFmtId="0" fontId="0" fillId="0" borderId="19" xfId="0" applyBorder="1" applyProtection="1"/>
    <xf numFmtId="44" fontId="0" fillId="0" borderId="11" xfId="0" applyNumberFormat="1" applyBorder="1" applyProtection="1"/>
    <xf numFmtId="0" fontId="0" fillId="0" borderId="5" xfId="0" applyFont="1" applyBorder="1" applyProtection="1"/>
    <xf numFmtId="0" fontId="0" fillId="0" borderId="22" xfId="0" applyFont="1" applyBorder="1" applyProtection="1"/>
    <xf numFmtId="0" fontId="12" fillId="0" borderId="9" xfId="0" applyFont="1" applyFill="1" applyBorder="1" applyAlignment="1">
      <alignment vertical="center" wrapText="1"/>
    </xf>
    <xf numFmtId="0" fontId="11" fillId="0" borderId="9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left" vertical="center"/>
    </xf>
    <xf numFmtId="49" fontId="9" fillId="0" borderId="9" xfId="0" applyNumberFormat="1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wrapText="1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9" xfId="0" applyFont="1" applyFill="1" applyBorder="1" applyAlignment="1" applyProtection="1">
      <alignment horizontal="left"/>
    </xf>
    <xf numFmtId="0" fontId="9" fillId="0" borderId="12" xfId="0" applyFont="1" applyFill="1" applyBorder="1" applyAlignment="1" applyProtection="1">
      <alignment wrapText="1"/>
    </xf>
    <xf numFmtId="0" fontId="11" fillId="0" borderId="12" xfId="0" applyFont="1" applyFill="1" applyBorder="1" applyAlignment="1" applyProtection="1">
      <alignment horizontal="center" vertical="center"/>
    </xf>
    <xf numFmtId="49" fontId="9" fillId="0" borderId="12" xfId="0" applyNumberFormat="1" applyFont="1" applyFill="1" applyBorder="1" applyAlignment="1" applyProtection="1">
      <alignment horizontal="center" vertical="center"/>
    </xf>
    <xf numFmtId="0" fontId="11" fillId="0" borderId="9" xfId="1" applyFont="1" applyFill="1" applyBorder="1" applyAlignment="1" applyProtection="1">
      <alignment vertical="center" wrapText="1"/>
    </xf>
    <xf numFmtId="0" fontId="11" fillId="0" borderId="12" xfId="1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horizontal="left" vertical="center"/>
    </xf>
    <xf numFmtId="0" fontId="11" fillId="0" borderId="9" xfId="0" applyFont="1" applyFill="1" applyBorder="1" applyAlignment="1" applyProtection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0" fontId="14" fillId="0" borderId="25" xfId="0" applyFont="1" applyFill="1" applyBorder="1" applyAlignment="1" applyProtection="1">
      <alignment horizontal="center" vertical="center"/>
    </xf>
    <xf numFmtId="0" fontId="15" fillId="0" borderId="9" xfId="0" applyFont="1" applyFill="1" applyBorder="1" applyAlignment="1" applyProtection="1">
      <alignment horizontal="center" vertical="center"/>
    </xf>
    <xf numFmtId="0" fontId="15" fillId="0" borderId="26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vertical="center" wrapText="1"/>
    </xf>
    <xf numFmtId="0" fontId="9" fillId="0" borderId="12" xfId="0" applyFont="1" applyFill="1" applyBorder="1" applyAlignment="1" applyProtection="1">
      <alignment vertical="center" wrapText="1"/>
    </xf>
    <xf numFmtId="0" fontId="14" fillId="0" borderId="27" xfId="0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49" fontId="15" fillId="0" borderId="10" xfId="0" applyNumberFormat="1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vertical="center"/>
    </xf>
    <xf numFmtId="0" fontId="14" fillId="0" borderId="9" xfId="0" applyFont="1" applyFill="1" applyBorder="1" applyAlignment="1" applyProtection="1">
      <alignment horizontal="center" vertical="center"/>
    </xf>
    <xf numFmtId="49" fontId="15" fillId="0" borderId="9" xfId="0" applyNumberFormat="1" applyFont="1" applyFill="1" applyBorder="1" applyAlignment="1" applyProtection="1">
      <alignment horizontal="center" vertical="center"/>
    </xf>
    <xf numFmtId="0" fontId="14" fillId="0" borderId="12" xfId="0" applyFont="1" applyFill="1" applyBorder="1" applyAlignment="1" applyProtection="1">
      <alignment horizontal="center" vertical="center"/>
    </xf>
    <xf numFmtId="49" fontId="15" fillId="0" borderId="12" xfId="0" applyNumberFormat="1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vertical="center" wrapText="1"/>
    </xf>
    <xf numFmtId="0" fontId="11" fillId="0" borderId="12" xfId="0" applyFont="1" applyFill="1" applyBorder="1" applyAlignment="1" applyProtection="1">
      <alignment vertical="center" wrapText="1"/>
    </xf>
    <xf numFmtId="0" fontId="11" fillId="0" borderId="9" xfId="0" applyFont="1" applyFill="1" applyBorder="1" applyAlignment="1" applyProtection="1">
      <alignment horizontal="left" wrapText="1"/>
    </xf>
    <xf numFmtId="0" fontId="0" fillId="0" borderId="0" xfId="0" applyBorder="1" applyAlignment="1" applyProtection="1"/>
    <xf numFmtId="0" fontId="9" fillId="0" borderId="9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left" wrapText="1"/>
    </xf>
    <xf numFmtId="0" fontId="9" fillId="0" borderId="30" xfId="0" applyFont="1" applyFill="1" applyBorder="1" applyAlignment="1" applyProtection="1">
      <alignment horizontal="center" vertical="center"/>
    </xf>
    <xf numFmtId="44" fontId="9" fillId="3" borderId="30" xfId="0" applyNumberFormat="1" applyFont="1" applyFill="1" applyBorder="1" applyAlignment="1" applyProtection="1">
      <alignment horizontal="center" vertical="center"/>
      <protection locked="0"/>
    </xf>
    <xf numFmtId="44" fontId="9" fillId="0" borderId="42" xfId="0" applyNumberFormat="1" applyFont="1" applyFill="1" applyBorder="1" applyAlignment="1" applyProtection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wrapText="1"/>
    </xf>
    <xf numFmtId="0" fontId="9" fillId="0" borderId="30" xfId="0" applyFont="1" applyBorder="1" applyProtection="1"/>
    <xf numFmtId="0" fontId="9" fillId="0" borderId="14" xfId="0" applyFont="1" applyFill="1" applyBorder="1" applyAlignment="1">
      <alignment vertical="center" wrapText="1"/>
    </xf>
    <xf numFmtId="0" fontId="9" fillId="0" borderId="14" xfId="0" applyFont="1" applyBorder="1" applyAlignment="1" applyProtection="1">
      <alignment horizontal="center" vertical="center"/>
    </xf>
    <xf numFmtId="0" fontId="9" fillId="0" borderId="14" xfId="0" applyFont="1" applyBorder="1" applyProtection="1"/>
    <xf numFmtId="44" fontId="9" fillId="3" borderId="14" xfId="0" applyNumberFormat="1" applyFont="1" applyFill="1" applyBorder="1" applyAlignment="1" applyProtection="1">
      <alignment horizontal="center" vertical="center"/>
      <protection locked="0"/>
    </xf>
    <xf numFmtId="44" fontId="9" fillId="0" borderId="15" xfId="0" applyNumberFormat="1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horizontal="center" vertical="center"/>
    </xf>
    <xf numFmtId="49" fontId="9" fillId="0" borderId="14" xfId="0" applyNumberFormat="1" applyFont="1" applyFill="1" applyBorder="1" applyAlignment="1" applyProtection="1">
      <alignment horizontal="center" vertical="center"/>
    </xf>
    <xf numFmtId="0" fontId="11" fillId="0" borderId="30" xfId="0" applyFont="1" applyFill="1" applyBorder="1" applyAlignment="1" applyProtection="1">
      <alignment horizontal="center" vertical="center"/>
    </xf>
    <xf numFmtId="49" fontId="9" fillId="0" borderId="30" xfId="0" applyNumberFormat="1" applyFont="1" applyFill="1" applyBorder="1" applyAlignment="1" applyProtection="1">
      <alignment horizontal="center" vertical="center"/>
    </xf>
    <xf numFmtId="0" fontId="11" fillId="0" borderId="30" xfId="1" applyFont="1" applyFill="1" applyBorder="1" applyAlignment="1" applyProtection="1">
      <alignment vertical="center" wrapText="1"/>
    </xf>
    <xf numFmtId="0" fontId="11" fillId="0" borderId="10" xfId="1" applyFont="1" applyFill="1" applyBorder="1" applyAlignment="1" applyProtection="1">
      <alignment vertical="center" wrapText="1"/>
    </xf>
    <xf numFmtId="0" fontId="11" fillId="0" borderId="14" xfId="1" applyFont="1" applyFill="1" applyBorder="1" applyAlignment="1" applyProtection="1">
      <alignment vertical="center" wrapText="1"/>
    </xf>
    <xf numFmtId="0" fontId="15" fillId="0" borderId="23" xfId="0" applyFont="1" applyFill="1" applyBorder="1" applyAlignment="1" applyProtection="1">
      <alignment horizontal="center" vertical="center"/>
    </xf>
    <xf numFmtId="0" fontId="15" fillId="0" borderId="25" xfId="0" applyFont="1" applyFill="1" applyBorder="1" applyAlignment="1" applyProtection="1">
      <alignment horizontal="center" vertical="center"/>
    </xf>
    <xf numFmtId="0" fontId="15" fillId="0" borderId="27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6" borderId="10" xfId="0" applyFont="1" applyFill="1" applyBorder="1" applyAlignment="1" applyProtection="1">
      <alignment horizontal="center" vertical="center"/>
    </xf>
    <xf numFmtId="0" fontId="9" fillId="6" borderId="10" xfId="0" applyFont="1" applyFill="1" applyBorder="1" applyAlignment="1" applyProtection="1">
      <alignment horizontal="center" vertical="center" wrapText="1"/>
    </xf>
    <xf numFmtId="0" fontId="9" fillId="6" borderId="10" xfId="0" applyFont="1" applyFill="1" applyBorder="1" applyAlignment="1" applyProtection="1">
      <alignment horizontal="center" textRotation="90"/>
    </xf>
    <xf numFmtId="0" fontId="9" fillId="6" borderId="10" xfId="0" applyFont="1" applyFill="1" applyBorder="1" applyAlignment="1" applyProtection="1">
      <alignment horizontal="center" textRotation="90" wrapText="1"/>
    </xf>
    <xf numFmtId="0" fontId="9" fillId="6" borderId="10" xfId="0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left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0" fontId="9" fillId="0" borderId="2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 wrapText="1"/>
    </xf>
    <xf numFmtId="0" fontId="9" fillId="0" borderId="29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11" fillId="0" borderId="14" xfId="0" applyFont="1" applyFill="1" applyBorder="1" applyAlignment="1" applyProtection="1">
      <alignment vertical="center" wrapText="1"/>
    </xf>
    <xf numFmtId="0" fontId="11" fillId="0" borderId="12" xfId="0" applyFont="1" applyFill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12" fillId="0" borderId="12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/>
    </xf>
    <xf numFmtId="0" fontId="9" fillId="0" borderId="36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left" vertical="center" wrapText="1"/>
    </xf>
    <xf numFmtId="0" fontId="12" fillId="0" borderId="29" xfId="0" applyFont="1" applyFill="1" applyBorder="1" applyAlignment="1">
      <alignment vertical="center" wrapText="1"/>
    </xf>
    <xf numFmtId="0" fontId="11" fillId="0" borderId="29" xfId="0" applyFont="1" applyBorder="1" applyAlignment="1" applyProtection="1">
      <alignment horizontal="center" vertical="center"/>
    </xf>
    <xf numFmtId="0" fontId="9" fillId="0" borderId="29" xfId="0" applyFont="1" applyBorder="1" applyProtection="1"/>
    <xf numFmtId="0" fontId="9" fillId="0" borderId="29" xfId="0" applyFont="1" applyBorder="1" applyAlignment="1" applyProtection="1">
      <alignment horizontal="center"/>
    </xf>
    <xf numFmtId="44" fontId="9" fillId="3" borderId="44" xfId="0" applyNumberFormat="1" applyFont="1" applyFill="1" applyBorder="1" applyAlignment="1" applyProtection="1">
      <alignment horizontal="center" vertical="center"/>
      <protection locked="0"/>
    </xf>
    <xf numFmtId="44" fontId="9" fillId="0" borderId="43" xfId="0" applyNumberFormat="1" applyFont="1" applyFill="1" applyBorder="1" applyAlignment="1" applyProtection="1">
      <alignment horizontal="center" vertical="center"/>
    </xf>
    <xf numFmtId="0" fontId="9" fillId="5" borderId="19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vertical="center"/>
    </xf>
    <xf numFmtId="44" fontId="10" fillId="0" borderId="48" xfId="0" applyNumberFormat="1" applyFont="1" applyBorder="1" applyAlignment="1" applyProtection="1">
      <alignment horizontal="center"/>
    </xf>
    <xf numFmtId="0" fontId="0" fillId="0" borderId="13" xfId="0" applyFont="1" applyBorder="1" applyProtection="1"/>
    <xf numFmtId="44" fontId="0" fillId="0" borderId="15" xfId="0" applyNumberFormat="1" applyBorder="1" applyProtection="1"/>
    <xf numFmtId="44" fontId="9" fillId="0" borderId="11" xfId="0" applyNumberFormat="1" applyFont="1" applyFill="1" applyBorder="1" applyAlignment="1" applyProtection="1">
      <alignment horizontal="center" vertical="center"/>
    </xf>
    <xf numFmtId="0" fontId="9" fillId="6" borderId="9" xfId="0" applyFont="1" applyFill="1" applyBorder="1" applyAlignment="1" applyProtection="1">
      <alignment horizontal="center" vertical="center"/>
    </xf>
    <xf numFmtId="0" fontId="13" fillId="0" borderId="9" xfId="0" applyFont="1" applyFill="1" applyBorder="1" applyAlignment="1" applyProtection="1">
      <alignment horizontal="center" vertical="center"/>
    </xf>
    <xf numFmtId="44" fontId="9" fillId="6" borderId="11" xfId="0" applyNumberFormat="1" applyFont="1" applyFill="1" applyBorder="1" applyAlignment="1" applyProtection="1">
      <alignment horizontal="center" vertical="center" wrapText="1"/>
    </xf>
    <xf numFmtId="0" fontId="9" fillId="6" borderId="9" xfId="0" applyFont="1" applyFill="1" applyBorder="1" applyAlignment="1" applyProtection="1">
      <alignment horizontal="left" vertical="center"/>
    </xf>
    <xf numFmtId="0" fontId="9" fillId="6" borderId="9" xfId="0" applyFont="1" applyFill="1" applyBorder="1" applyAlignment="1" applyProtection="1">
      <alignment horizontal="center" vertical="center" wrapText="1"/>
    </xf>
    <xf numFmtId="0" fontId="9" fillId="6" borderId="9" xfId="0" applyFont="1" applyFill="1" applyBorder="1" applyAlignment="1" applyProtection="1">
      <alignment horizontal="center" textRotation="90"/>
    </xf>
    <xf numFmtId="0" fontId="9" fillId="6" borderId="9" xfId="0" applyFont="1" applyFill="1" applyBorder="1" applyAlignment="1" applyProtection="1">
      <alignment horizontal="center" textRotation="90" wrapText="1"/>
    </xf>
    <xf numFmtId="44" fontId="9" fillId="6" borderId="6" xfId="0" applyNumberFormat="1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textRotation="90"/>
    </xf>
    <xf numFmtId="0" fontId="10" fillId="2" borderId="14" xfId="0" applyFont="1" applyFill="1" applyBorder="1" applyAlignment="1" applyProtection="1">
      <alignment horizontal="center" textRotation="90"/>
    </xf>
    <xf numFmtId="0" fontId="10" fillId="2" borderId="14" xfId="0" applyFont="1" applyFill="1" applyBorder="1" applyAlignment="1" applyProtection="1">
      <alignment horizontal="center" textRotation="90" wrapText="1"/>
    </xf>
    <xf numFmtId="0" fontId="10" fillId="2" borderId="15" xfId="0" applyFont="1" applyFill="1" applyBorder="1" applyAlignment="1" applyProtection="1">
      <alignment horizontal="center" textRotation="90" wrapText="1"/>
    </xf>
    <xf numFmtId="0" fontId="10" fillId="2" borderId="14" xfId="0" applyFont="1" applyFill="1" applyBorder="1" applyAlignment="1" applyProtection="1">
      <alignment horizontal="left" vertical="center" textRotation="90" wrapText="1"/>
    </xf>
    <xf numFmtId="49" fontId="13" fillId="0" borderId="9" xfId="0" applyNumberFormat="1" applyFont="1" applyFill="1" applyBorder="1" applyAlignment="1" applyProtection="1">
      <alignment horizontal="center" vertical="center"/>
    </xf>
    <xf numFmtId="49" fontId="11" fillId="0" borderId="9" xfId="0" applyNumberFormat="1" applyFont="1" applyFill="1" applyBorder="1" applyAlignment="1" applyProtection="1">
      <alignment horizontal="center" vertical="center"/>
    </xf>
    <xf numFmtId="49" fontId="11" fillId="0" borderId="12" xfId="0" applyNumberFormat="1" applyFont="1" applyFill="1" applyBorder="1" applyAlignment="1" applyProtection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0" xfId="0" applyFont="1" applyBorder="1" applyProtection="1"/>
    <xf numFmtId="0" fontId="11" fillId="0" borderId="30" xfId="0" applyFont="1" applyBorder="1" applyAlignment="1" applyProtection="1">
      <alignment horizontal="center"/>
    </xf>
    <xf numFmtId="0" fontId="11" fillId="0" borderId="9" xfId="0" applyFont="1" applyBorder="1" applyProtection="1"/>
    <xf numFmtId="0" fontId="11" fillId="0" borderId="9" xfId="0" applyFont="1" applyBorder="1" applyAlignment="1" applyProtection="1">
      <alignment horizontal="center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8" fillId="0" borderId="0" xfId="0" applyFont="1" applyAlignment="1" applyProtection="1">
      <alignment horizontal="left" wrapText="1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wrapText="1"/>
    </xf>
    <xf numFmtId="0" fontId="9" fillId="0" borderId="9" xfId="0" applyFont="1" applyFill="1" applyBorder="1" applyAlignment="1" applyProtection="1">
      <alignment horizontal="left"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vertical="top" wrapText="1"/>
      <protection locked="0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 vertical="top" wrapText="1"/>
      <protection locked="0"/>
    </xf>
    <xf numFmtId="0" fontId="9" fillId="6" borderId="19" xfId="0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</xf>
    <xf numFmtId="0" fontId="10" fillId="2" borderId="34" xfId="0" applyFont="1" applyFill="1" applyBorder="1" applyAlignment="1" applyProtection="1">
      <alignment horizontal="center" vertical="center" wrapText="1"/>
    </xf>
    <xf numFmtId="0" fontId="10" fillId="2" borderId="35" xfId="0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0" fontId="10" fillId="2" borderId="35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10" fillId="2" borderId="31" xfId="0" applyFont="1" applyFill="1" applyBorder="1" applyAlignment="1" applyProtection="1">
      <alignment horizontal="center" vertical="center"/>
    </xf>
    <xf numFmtId="0" fontId="10" fillId="2" borderId="32" xfId="0" applyFont="1" applyFill="1" applyBorder="1" applyAlignment="1" applyProtection="1">
      <alignment horizontal="center" vertical="center"/>
    </xf>
    <xf numFmtId="0" fontId="10" fillId="2" borderId="33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 vertical="top"/>
    </xf>
    <xf numFmtId="0" fontId="10" fillId="2" borderId="5" xfId="0" applyFont="1" applyFill="1" applyBorder="1" applyAlignment="1" applyProtection="1">
      <alignment horizontal="center" vertical="center"/>
    </xf>
    <xf numFmtId="0" fontId="10" fillId="2" borderId="9" xfId="0" applyFont="1" applyFill="1" applyBorder="1" applyAlignment="1" applyProtection="1">
      <alignment horizontal="center" vertical="center"/>
    </xf>
    <xf numFmtId="0" fontId="9" fillId="4" borderId="9" xfId="0" applyFont="1" applyFill="1" applyBorder="1" applyAlignment="1" applyProtection="1">
      <alignment horizontal="center" vertical="center"/>
    </xf>
    <xf numFmtId="0" fontId="9" fillId="4" borderId="6" xfId="0" applyFont="1" applyFill="1" applyBorder="1" applyAlignment="1" applyProtection="1">
      <alignment horizontal="center" vertical="center"/>
    </xf>
    <xf numFmtId="0" fontId="9" fillId="4" borderId="12" xfId="0" applyFont="1" applyFill="1" applyBorder="1" applyAlignment="1" applyProtection="1">
      <alignment horizontal="center" vertical="center"/>
    </xf>
    <xf numFmtId="0" fontId="9" fillId="4" borderId="7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 wrapText="1"/>
    </xf>
    <xf numFmtId="0" fontId="9" fillId="0" borderId="22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top" wrapText="1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36" xfId="0" applyFont="1" applyFill="1" applyBorder="1" applyAlignment="1" applyProtection="1">
      <alignment horizontal="center" vertical="center"/>
    </xf>
    <xf numFmtId="0" fontId="9" fillId="0" borderId="37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/>
    </xf>
    <xf numFmtId="0" fontId="9" fillId="4" borderId="11" xfId="0" applyFont="1" applyFill="1" applyBorder="1" applyAlignment="1" applyProtection="1">
      <alignment horizontal="center" vertical="center"/>
    </xf>
    <xf numFmtId="0" fontId="11" fillId="0" borderId="30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/>
    </xf>
    <xf numFmtId="0" fontId="9" fillId="4" borderId="15" xfId="0" applyFont="1" applyFill="1" applyBorder="1" applyAlignment="1" applyProtection="1">
      <alignment horizontal="center" vertical="center"/>
    </xf>
    <xf numFmtId="0" fontId="9" fillId="4" borderId="30" xfId="0" applyFont="1" applyFill="1" applyBorder="1" applyAlignment="1" applyProtection="1">
      <alignment horizontal="center" vertical="center"/>
    </xf>
    <xf numFmtId="0" fontId="9" fillId="4" borderId="42" xfId="0" applyFont="1" applyFill="1" applyBorder="1" applyAlignment="1" applyProtection="1">
      <alignment horizontal="center" vertical="center"/>
    </xf>
    <xf numFmtId="0" fontId="10" fillId="2" borderId="39" xfId="0" applyFont="1" applyFill="1" applyBorder="1" applyAlignment="1" applyProtection="1">
      <alignment horizontal="center" vertical="center" wrapText="1"/>
    </xf>
    <xf numFmtId="0" fontId="10" fillId="2" borderId="40" xfId="0" applyFont="1" applyFill="1" applyBorder="1" applyAlignment="1" applyProtection="1">
      <alignment horizontal="center" vertical="center"/>
    </xf>
    <xf numFmtId="0" fontId="10" fillId="2" borderId="41" xfId="0" applyFont="1" applyFill="1" applyBorder="1" applyAlignment="1" applyProtection="1">
      <alignment horizontal="center" vertical="center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/>
    </xf>
    <xf numFmtId="0" fontId="10" fillId="2" borderId="11" xfId="0" applyFont="1" applyFill="1" applyBorder="1" applyAlignment="1" applyProtection="1">
      <alignment horizontal="center" vertical="center"/>
    </xf>
    <xf numFmtId="0" fontId="10" fillId="2" borderId="39" xfId="0" applyFont="1" applyFill="1" applyBorder="1" applyAlignment="1" applyProtection="1">
      <alignment horizontal="center" vertical="center"/>
    </xf>
    <xf numFmtId="0" fontId="10" fillId="2" borderId="40" xfId="0" applyFont="1" applyFill="1" applyBorder="1" applyAlignment="1" applyProtection="1">
      <alignment horizontal="center" vertical="center" wrapText="1"/>
    </xf>
    <xf numFmtId="0" fontId="10" fillId="2" borderId="4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0" fontId="11" fillId="0" borderId="29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11" fillId="0" borderId="49" xfId="0" applyFont="1" applyFill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9" fillId="0" borderId="38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0" fontId="11" fillId="0" borderId="36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</xf>
    <xf numFmtId="0" fontId="10" fillId="2" borderId="21" xfId="0" applyFont="1" applyFill="1" applyBorder="1" applyAlignment="1" applyProtection="1">
      <alignment horizontal="center" vertical="center"/>
    </xf>
    <xf numFmtId="0" fontId="10" fillId="2" borderId="46" xfId="0" applyFont="1" applyFill="1" applyBorder="1" applyAlignment="1" applyProtection="1">
      <alignment horizontal="center" vertical="center"/>
    </xf>
    <xf numFmtId="0" fontId="10" fillId="2" borderId="47" xfId="0" applyFont="1" applyFill="1" applyBorder="1" applyAlignment="1" applyProtection="1">
      <alignment horizontal="center" vertical="center"/>
    </xf>
    <xf numFmtId="0" fontId="10" fillId="7" borderId="24" xfId="0" applyFont="1" applyFill="1" applyBorder="1" applyAlignment="1" applyProtection="1">
      <alignment horizontal="left" vertical="center"/>
    </xf>
    <xf numFmtId="0" fontId="10" fillId="7" borderId="32" xfId="0" applyFont="1" applyFill="1" applyBorder="1" applyAlignment="1" applyProtection="1">
      <alignment horizontal="left" vertical="center"/>
    </xf>
    <xf numFmtId="0" fontId="10" fillId="7" borderId="33" xfId="0" applyFont="1" applyFill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4629150</xdr:colOff>
      <xdr:row>1</xdr:row>
      <xdr:rowOff>47625</xdr:rowOff>
    </xdr:to>
    <xdr:pic>
      <xdr:nvPicPr>
        <xdr:cNvPr id="21708" name="Picture 3" descr="jednoriadkové šedé PNG">
          <a:extLst>
            <a:ext uri="{FF2B5EF4-FFF2-40B4-BE49-F238E27FC236}">
              <a16:creationId xmlns:a16="http://schemas.microsoft.com/office/drawing/2014/main" id="{00000000-0008-0000-0000-0000CC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9358" name="Picture 3" descr="jednoriadkové šedé PNG">
          <a:extLst>
            <a:ext uri="{FF2B5EF4-FFF2-40B4-BE49-F238E27FC236}">
              <a16:creationId xmlns:a16="http://schemas.microsoft.com/office/drawing/2014/main" id="{00000000-0008-0000-0900-00008E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62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23615" name="Picture 3" descr="jednoriadkové šedé PNG">
          <a:extLst>
            <a:ext uri="{FF2B5EF4-FFF2-40B4-BE49-F238E27FC236}">
              <a16:creationId xmlns:a16="http://schemas.microsoft.com/office/drawing/2014/main" id="{00000000-0008-0000-0A00-00003F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24635" name="Picture 3" descr="jednoriadkové šedé PNG">
          <a:extLst>
            <a:ext uri="{FF2B5EF4-FFF2-40B4-BE49-F238E27FC236}">
              <a16:creationId xmlns:a16="http://schemas.microsoft.com/office/drawing/2014/main" id="{00000000-0008-0000-0B00-00003B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31795" name="Picture 3" descr="jednoriadkové šedé PNG">
          <a:extLst>
            <a:ext uri="{FF2B5EF4-FFF2-40B4-BE49-F238E27FC236}">
              <a16:creationId xmlns:a16="http://schemas.microsoft.com/office/drawing/2014/main" id="{00000000-0008-0000-0C00-000033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2819400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54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428625</xdr:colOff>
      <xdr:row>1</xdr:row>
      <xdr:rowOff>9525</xdr:rowOff>
    </xdr:to>
    <xdr:pic>
      <xdr:nvPicPr>
        <xdr:cNvPr id="1175" name="Picture 3" descr="jednoriadkové šedé PNG">
          <a:extLst>
            <a:ext uri="{FF2B5EF4-FFF2-40B4-BE49-F238E27FC236}">
              <a16:creationId xmlns:a16="http://schemas.microsoft.com/office/drawing/2014/main" id="{00000000-0008-0000-01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054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561975</xdr:colOff>
      <xdr:row>1</xdr:row>
      <xdr:rowOff>47625</xdr:rowOff>
    </xdr:to>
    <xdr:pic>
      <xdr:nvPicPr>
        <xdr:cNvPr id="3211" name="Picture 3" descr="jednoriadkové šedé PNG">
          <a:extLst>
            <a:ext uri="{FF2B5EF4-FFF2-40B4-BE49-F238E27FC236}">
              <a16:creationId xmlns:a16="http://schemas.microsoft.com/office/drawing/2014/main" id="{00000000-0008-0000-0200-00008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006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1562100</xdr:colOff>
      <xdr:row>1</xdr:row>
      <xdr:rowOff>47625</xdr:rowOff>
    </xdr:to>
    <xdr:pic>
      <xdr:nvPicPr>
        <xdr:cNvPr id="2197" name="Picture 3" descr="jednoriadkové šedé PNG">
          <a:extLst>
            <a:ext uri="{FF2B5EF4-FFF2-40B4-BE49-F238E27FC236}">
              <a16:creationId xmlns:a16="http://schemas.microsoft.com/office/drawing/2014/main" id="{00000000-0008-0000-03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4243" name="Picture 3" descr="jednoriadkové šedé PNG">
          <a:extLst>
            <a:ext uri="{FF2B5EF4-FFF2-40B4-BE49-F238E27FC236}">
              <a16:creationId xmlns:a16="http://schemas.microsoft.com/office/drawing/2014/main" id="{00000000-0008-0000-0400-00009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674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5266" name="Picture 3" descr="jednoriadkové šedé PNG">
          <a:extLst>
            <a:ext uri="{FF2B5EF4-FFF2-40B4-BE49-F238E27FC236}">
              <a16:creationId xmlns:a16="http://schemas.microsoft.com/office/drawing/2014/main" id="{00000000-0008-0000-0500-00009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19050</xdr:rowOff>
    </xdr:from>
    <xdr:to>
      <xdr:col>3</xdr:col>
      <xdr:colOff>3048000</xdr:colOff>
      <xdr:row>1</xdr:row>
      <xdr:rowOff>66675</xdr:rowOff>
    </xdr:to>
    <xdr:pic>
      <xdr:nvPicPr>
        <xdr:cNvPr id="6290" name="Picture 3" descr="jednoriadkové šedé PNG">
          <a:extLst>
            <a:ext uri="{FF2B5EF4-FFF2-40B4-BE49-F238E27FC236}">
              <a16:creationId xmlns:a16="http://schemas.microsoft.com/office/drawing/2014/main" id="{00000000-0008-0000-0600-00009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9050"/>
          <a:ext cx="5676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7313" name="Picture 3" descr="jednoriadkové šedé PNG">
          <a:extLst>
            <a:ext uri="{FF2B5EF4-FFF2-40B4-BE49-F238E27FC236}">
              <a16:creationId xmlns:a16="http://schemas.microsoft.com/office/drawing/2014/main" id="{00000000-0008-0000-0700-00009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8337" name="Picture 3" descr="jednoriadkové šedé PNG">
          <a:extLst>
            <a:ext uri="{FF2B5EF4-FFF2-40B4-BE49-F238E27FC236}">
              <a16:creationId xmlns:a16="http://schemas.microsoft.com/office/drawing/2014/main" id="{00000000-0008-0000-0800-00009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43"/>
  <sheetViews>
    <sheetView zoomScaleNormal="100" workbookViewId="0">
      <selection activeCell="G40" sqref="G40"/>
    </sheetView>
  </sheetViews>
  <sheetFormatPr defaultRowHeight="15" x14ac:dyDescent="0.25"/>
  <cols>
    <col min="1" max="1" width="8.7109375" style="1" customWidth="1"/>
    <col min="2" max="2" width="72" style="1" bestFit="1" customWidth="1"/>
    <col min="3" max="3" width="30.7109375" style="1" customWidth="1"/>
    <col min="4" max="4" width="8.7109375" style="1" customWidth="1"/>
    <col min="5" max="16384" width="9.140625" style="1"/>
  </cols>
  <sheetData>
    <row r="1" spans="1:4" ht="54.95" customHeight="1" x14ac:dyDescent="0.25">
      <c r="A1" s="21"/>
      <c r="B1" s="21"/>
      <c r="C1" s="21"/>
      <c r="D1" s="21"/>
    </row>
    <row r="2" spans="1:4" ht="15" customHeight="1" x14ac:dyDescent="0.25">
      <c r="A2" s="213" t="s">
        <v>7</v>
      </c>
      <c r="B2" s="213"/>
      <c r="C2" s="213"/>
      <c r="D2" s="213"/>
    </row>
    <row r="3" spans="1:4" ht="15" customHeight="1" x14ac:dyDescent="0.25">
      <c r="A3" s="213"/>
      <c r="B3" s="213"/>
      <c r="C3" s="213"/>
      <c r="D3" s="213"/>
    </row>
    <row r="4" spans="1:4" ht="15" customHeight="1" x14ac:dyDescent="0.25">
      <c r="A4" s="207"/>
      <c r="B4" s="207"/>
      <c r="C4" s="207"/>
      <c r="D4" s="207"/>
    </row>
    <row r="5" spans="1:4" ht="15" customHeight="1" x14ac:dyDescent="0.25">
      <c r="A5" s="213" t="s">
        <v>227</v>
      </c>
      <c r="B5" s="213"/>
      <c r="C5" s="207"/>
      <c r="D5" s="207"/>
    </row>
    <row r="6" spans="1:4" ht="15" customHeight="1" x14ac:dyDescent="0.25">
      <c r="A6" s="213" t="s">
        <v>8</v>
      </c>
      <c r="B6" s="213"/>
      <c r="C6" s="22"/>
      <c r="D6" s="22"/>
    </row>
    <row r="7" spans="1:4" ht="15" customHeight="1" x14ac:dyDescent="0.25">
      <c r="A7" s="21" t="s">
        <v>226</v>
      </c>
      <c r="B7" s="21"/>
      <c r="C7" s="21"/>
      <c r="D7" s="21"/>
    </row>
    <row r="8" spans="1:4" ht="15" customHeight="1" x14ac:dyDescent="0.25">
      <c r="A8" s="23"/>
      <c r="B8" s="23"/>
      <c r="C8" s="23"/>
      <c r="D8" s="23"/>
    </row>
    <row r="9" spans="1:4" ht="15" customHeight="1" thickBot="1" x14ac:dyDescent="0.3">
      <c r="A9" s="24"/>
      <c r="B9" s="24"/>
      <c r="C9" s="24"/>
      <c r="D9" s="110"/>
    </row>
    <row r="10" spans="1:4" ht="15" customHeight="1" thickTop="1" thickBot="1" x14ac:dyDescent="0.3">
      <c r="A10" s="14"/>
      <c r="B10" s="13"/>
      <c r="C10" s="14"/>
      <c r="D10" s="16"/>
    </row>
    <row r="11" spans="1:4" s="2" customFormat="1" ht="15" customHeight="1" thickTop="1" thickBot="1" x14ac:dyDescent="0.3">
      <c r="B11" s="12"/>
      <c r="C11" s="3" t="s">
        <v>4</v>
      </c>
    </row>
    <row r="12" spans="1:4" ht="15" customHeight="1" thickBot="1" x14ac:dyDescent="0.3">
      <c r="B12" s="63" t="s">
        <v>227</v>
      </c>
      <c r="C12" s="64">
        <f>SUM(C13:C25)</f>
        <v>0</v>
      </c>
    </row>
    <row r="13" spans="1:4" ht="15" customHeight="1" x14ac:dyDescent="0.25">
      <c r="B13" s="65" t="s">
        <v>189</v>
      </c>
      <c r="C13" s="66">
        <f>'SILO, HOM, ČN, IPM'!P71</f>
        <v>0</v>
      </c>
    </row>
    <row r="14" spans="1:4" ht="15" customHeight="1" x14ac:dyDescent="0.25">
      <c r="B14" s="18" t="s">
        <v>190</v>
      </c>
      <c r="C14" s="19">
        <f>'Káblová časť'!$P$59</f>
        <v>0</v>
      </c>
    </row>
    <row r="15" spans="1:4" ht="15" customHeight="1" x14ac:dyDescent="0.25">
      <c r="B15" s="18" t="s">
        <v>191</v>
      </c>
      <c r="C15" s="19">
        <f>'ISD portály'!P48</f>
        <v>0</v>
      </c>
    </row>
    <row r="16" spans="1:4" ht="15" customHeight="1" x14ac:dyDescent="0.25">
      <c r="B16" s="67" t="s">
        <v>192</v>
      </c>
      <c r="C16" s="19">
        <f>'ISD STV'!P16</f>
        <v>0</v>
      </c>
    </row>
    <row r="17" spans="2:3" ht="15" customHeight="1" x14ac:dyDescent="0.25">
      <c r="B17" s="67" t="s">
        <v>193</v>
      </c>
      <c r="C17" s="19">
        <f>'ISD Meteo'!P13</f>
        <v>0</v>
      </c>
    </row>
    <row r="18" spans="2:3" ht="15" customHeight="1" x14ac:dyDescent="0.25">
      <c r="B18" s="67" t="s">
        <v>194</v>
      </c>
      <c r="C18" s="19">
        <f>'ISD SČ, MOR, ADR'!P26</f>
        <v>0</v>
      </c>
    </row>
    <row r="19" spans="2:3" ht="15" customHeight="1" x14ac:dyDescent="0.25">
      <c r="B19" s="67" t="s">
        <v>195</v>
      </c>
      <c r="C19" s="19">
        <f>'ISD EZS'!P20</f>
        <v>0</v>
      </c>
    </row>
    <row r="20" spans="2:3" ht="15" customHeight="1" x14ac:dyDescent="0.25">
      <c r="B20" s="67" t="s">
        <v>196</v>
      </c>
      <c r="C20" s="19">
        <f>'ISD KD'!P27</f>
        <v>0</v>
      </c>
    </row>
    <row r="21" spans="2:3" ht="15" customHeight="1" x14ac:dyDescent="0.25">
      <c r="B21" s="67" t="s">
        <v>197</v>
      </c>
      <c r="C21" s="19">
        <f>'ISD PDZ'!P49</f>
        <v>0</v>
      </c>
    </row>
    <row r="22" spans="2:3" ht="15" customHeight="1" x14ac:dyDescent="0.25">
      <c r="B22" s="67" t="s">
        <v>198</v>
      </c>
      <c r="C22" s="19">
        <f>'ISD TU'!P13</f>
        <v>0</v>
      </c>
    </row>
    <row r="23" spans="2:3" ht="15" customHeight="1" x14ac:dyDescent="0.25">
      <c r="B23" s="67" t="s">
        <v>213</v>
      </c>
      <c r="C23" s="19">
        <f>'695-20.4 CRS'!P28</f>
        <v>0</v>
      </c>
    </row>
    <row r="24" spans="2:3" ht="15" customHeight="1" x14ac:dyDescent="0.25">
      <c r="B24" s="174" t="s">
        <v>214</v>
      </c>
      <c r="C24" s="175">
        <f>'695-20.4 TR, FM rádio'!P18</f>
        <v>0</v>
      </c>
    </row>
    <row r="25" spans="2:3" ht="15" customHeight="1" thickBot="1" x14ac:dyDescent="0.3">
      <c r="B25" s="68" t="s">
        <v>298</v>
      </c>
      <c r="C25" s="20">
        <f>'Hodnotiace správy'!I16</f>
        <v>0</v>
      </c>
    </row>
    <row r="26" spans="2:3" ht="15" customHeight="1" x14ac:dyDescent="0.25">
      <c r="B26" s="16"/>
      <c r="C26" s="16"/>
    </row>
    <row r="27" spans="2:3" ht="15" customHeight="1" thickBot="1" x14ac:dyDescent="0.3">
      <c r="B27" s="16"/>
      <c r="C27" s="16"/>
    </row>
    <row r="28" spans="2:3" s="2" customFormat="1" ht="15" customHeight="1" thickTop="1" thickBot="1" x14ac:dyDescent="0.3">
      <c r="B28" s="4"/>
      <c r="C28" s="3" t="s">
        <v>4</v>
      </c>
    </row>
    <row r="29" spans="2:3" ht="15" customHeight="1" thickTop="1" thickBot="1" x14ac:dyDescent="0.3">
      <c r="B29" s="5" t="s">
        <v>5</v>
      </c>
      <c r="C29" s="15">
        <f>C12</f>
        <v>0</v>
      </c>
    </row>
    <row r="30" spans="2:3" ht="15" customHeight="1" thickTop="1" thickBot="1" x14ac:dyDescent="0.3">
      <c r="B30" s="6"/>
      <c r="C30" s="7"/>
    </row>
    <row r="31" spans="2:3" ht="15" customHeight="1" thickTop="1" thickBot="1" x14ac:dyDescent="0.3">
      <c r="B31" s="8" t="s">
        <v>249</v>
      </c>
      <c r="C31" s="15">
        <f>C29*4</f>
        <v>0</v>
      </c>
    </row>
    <row r="32" spans="2:3" ht="15" customHeight="1" thickTop="1" thickBot="1" x14ac:dyDescent="0.3">
      <c r="B32" s="9"/>
      <c r="C32" s="7"/>
    </row>
    <row r="33" spans="1:7" ht="15" customHeight="1" thickTop="1" thickBot="1" x14ac:dyDescent="0.3">
      <c r="B33" s="10" t="s">
        <v>317</v>
      </c>
      <c r="C33" s="15">
        <f>0.23*C31</f>
        <v>0</v>
      </c>
    </row>
    <row r="34" spans="1:7" ht="15" customHeight="1" thickTop="1" thickBot="1" x14ac:dyDescent="0.3">
      <c r="B34" s="6"/>
      <c r="C34" s="7"/>
    </row>
    <row r="35" spans="1:7" ht="15" customHeight="1" thickTop="1" thickBot="1" x14ac:dyDescent="0.3">
      <c r="B35" s="8" t="s">
        <v>250</v>
      </c>
      <c r="C35" s="15">
        <f>C31+C33</f>
        <v>0</v>
      </c>
    </row>
    <row r="36" spans="1:7" ht="15" customHeight="1" thickTop="1" x14ac:dyDescent="0.25"/>
    <row r="38" spans="1:7" x14ac:dyDescent="0.25">
      <c r="A38" s="203"/>
      <c r="B38" s="203"/>
      <c r="C38" s="203"/>
    </row>
    <row r="39" spans="1:7" x14ac:dyDescent="0.25">
      <c r="A39" s="203"/>
      <c r="B39" s="203"/>
      <c r="C39" s="203"/>
    </row>
    <row r="40" spans="1:7" x14ac:dyDescent="0.25">
      <c r="A40" s="203"/>
      <c r="B40" s="203"/>
      <c r="C40" s="203"/>
    </row>
    <row r="41" spans="1:7" x14ac:dyDescent="0.25">
      <c r="A41" s="203" t="s">
        <v>313</v>
      </c>
      <c r="B41" s="203"/>
      <c r="C41" s="206" t="s">
        <v>314</v>
      </c>
    </row>
    <row r="42" spans="1:7" ht="32.25" customHeight="1" x14ac:dyDescent="0.25">
      <c r="A42" s="203"/>
      <c r="B42" s="203"/>
      <c r="C42" s="212" t="s">
        <v>315</v>
      </c>
      <c r="D42" s="200"/>
      <c r="E42" s="200"/>
      <c r="F42" s="200"/>
      <c r="G42" s="200"/>
    </row>
    <row r="43" spans="1:7" x14ac:dyDescent="0.25">
      <c r="A43" s="203"/>
      <c r="B43" s="203"/>
      <c r="C43" s="203"/>
    </row>
  </sheetData>
  <sheetProtection algorithmName="SHA-512" hashValue="5WOE2Cf7xHOE3DKKApsPz1rAZdkBv985dFRlLjl4GP7qtJn594szp49WEJK4e4wA2PFBEDJvrz6vsrC06UArsw==" saltValue="DBwi/nbHUqaH7XTZGp/tKw==" spinCount="100000" sheet="1" objects="1" scenarios="1"/>
  <mergeCells count="3">
    <mergeCell ref="A2:D3"/>
    <mergeCell ref="A5:B5"/>
    <mergeCell ref="A6:B6"/>
  </mergeCells>
  <pageMargins left="0.59055118110236227" right="0.59055118110236227" top="0.59055118110236227" bottom="0.59055118110236227" header="0.31496062992125984" footer="0.31496062992125984"/>
  <pageSetup paperSize="9" scale="81" fitToHeight="0" orientation="portrait" horizontalDpi="4294967295" verticalDpi="4294967295" r:id="rId1"/>
  <headerFooter>
    <oddFooter>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5"/>
  <sheetViews>
    <sheetView topLeftCell="A22" zoomScaleNormal="100" workbookViewId="0">
      <selection activeCell="P48" sqref="P48"/>
    </sheetView>
  </sheetViews>
  <sheetFormatPr defaultColWidth="8.7109375" defaultRowHeight="15" x14ac:dyDescent="0.25"/>
  <cols>
    <col min="1" max="1" width="6" style="17" customWidth="1"/>
    <col min="2" max="2" width="17.28515625" style="1" customWidth="1"/>
    <col min="3" max="3" width="30.570312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28515625" style="1" customWidth="1"/>
    <col min="16" max="16" width="14.710937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259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31.5" customHeight="1" x14ac:dyDescent="0.25">
      <c r="A2" s="213" t="s">
        <v>167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x14ac:dyDescent="0.25">
      <c r="A8" s="238">
        <v>1</v>
      </c>
      <c r="B8" s="243" t="s">
        <v>168</v>
      </c>
      <c r="C8" s="243" t="s">
        <v>107</v>
      </c>
      <c r="D8" s="88" t="s">
        <v>48</v>
      </c>
      <c r="E8" s="54">
        <v>365</v>
      </c>
      <c r="F8" s="54">
        <v>49</v>
      </c>
      <c r="G8" s="31" t="s">
        <v>23</v>
      </c>
      <c r="H8" s="31"/>
      <c r="I8" s="31"/>
      <c r="J8" s="31"/>
      <c r="K8" s="31"/>
      <c r="L8" s="31"/>
      <c r="M8" s="72"/>
      <c r="N8" s="31"/>
      <c r="O8" s="244" t="s">
        <v>24</v>
      </c>
      <c r="P8" s="245"/>
    </row>
    <row r="9" spans="1:16" s="2" customFormat="1" x14ac:dyDescent="0.25">
      <c r="A9" s="234"/>
      <c r="B9" s="235"/>
      <c r="C9" s="235"/>
      <c r="D9" s="86" t="s">
        <v>49</v>
      </c>
      <c r="E9" s="53">
        <v>2</v>
      </c>
      <c r="F9" s="53">
        <v>49</v>
      </c>
      <c r="G9" s="26"/>
      <c r="H9" s="26"/>
      <c r="I9" s="26"/>
      <c r="J9" s="26"/>
      <c r="K9" s="26"/>
      <c r="L9" s="26" t="s">
        <v>23</v>
      </c>
      <c r="M9" s="74" t="s">
        <v>23</v>
      </c>
      <c r="N9" s="26"/>
      <c r="O9" s="230" t="s">
        <v>24</v>
      </c>
      <c r="P9" s="231"/>
    </row>
    <row r="10" spans="1:16" s="2" customFormat="1" x14ac:dyDescent="0.25">
      <c r="A10" s="234"/>
      <c r="B10" s="235"/>
      <c r="C10" s="235"/>
      <c r="D10" s="75" t="s">
        <v>169</v>
      </c>
      <c r="E10" s="53">
        <v>2</v>
      </c>
      <c r="F10" s="53">
        <v>49</v>
      </c>
      <c r="G10" s="26"/>
      <c r="H10" s="26"/>
      <c r="I10" s="26"/>
      <c r="J10" s="26"/>
      <c r="K10" s="26"/>
      <c r="L10" s="26" t="s">
        <v>23</v>
      </c>
      <c r="M10" s="74" t="s">
        <v>23</v>
      </c>
      <c r="N10" s="26"/>
      <c r="O10" s="230" t="s">
        <v>24</v>
      </c>
      <c r="P10" s="231"/>
    </row>
    <row r="11" spans="1:16" s="2" customFormat="1" x14ac:dyDescent="0.25">
      <c r="A11" s="234"/>
      <c r="B11" s="235"/>
      <c r="C11" s="235"/>
      <c r="D11" s="75" t="s">
        <v>50</v>
      </c>
      <c r="E11" s="53">
        <v>2</v>
      </c>
      <c r="F11" s="53">
        <v>49</v>
      </c>
      <c r="G11" s="26"/>
      <c r="H11" s="26"/>
      <c r="I11" s="26"/>
      <c r="J11" s="26"/>
      <c r="K11" s="26"/>
      <c r="L11" s="26" t="s">
        <v>23</v>
      </c>
      <c r="M11" s="74" t="s">
        <v>23</v>
      </c>
      <c r="N11" s="26"/>
      <c r="O11" s="27"/>
      <c r="P11" s="44">
        <f>E11*F11*ROUND(O11, 2)</f>
        <v>0</v>
      </c>
    </row>
    <row r="12" spans="1:16" s="2" customFormat="1" x14ac:dyDescent="0.25">
      <c r="A12" s="234"/>
      <c r="B12" s="235"/>
      <c r="C12" s="235"/>
      <c r="D12" s="75" t="s">
        <v>51</v>
      </c>
      <c r="E12" s="53">
        <v>2</v>
      </c>
      <c r="F12" s="53">
        <v>49</v>
      </c>
      <c r="G12" s="26"/>
      <c r="H12" s="26"/>
      <c r="I12" s="26"/>
      <c r="J12" s="26"/>
      <c r="K12" s="26"/>
      <c r="L12" s="26" t="s">
        <v>23</v>
      </c>
      <c r="M12" s="74" t="s">
        <v>23</v>
      </c>
      <c r="N12" s="26"/>
      <c r="O12" s="27"/>
      <c r="P12" s="44">
        <f>E12*F12*ROUND(O12, 2)</f>
        <v>0</v>
      </c>
    </row>
    <row r="13" spans="1:16" s="2" customFormat="1" x14ac:dyDescent="0.25">
      <c r="A13" s="234"/>
      <c r="B13" s="235"/>
      <c r="C13" s="235"/>
      <c r="D13" s="75" t="s">
        <v>52</v>
      </c>
      <c r="E13" s="53">
        <v>2</v>
      </c>
      <c r="F13" s="53">
        <v>49</v>
      </c>
      <c r="G13" s="26"/>
      <c r="H13" s="26"/>
      <c r="I13" s="26"/>
      <c r="J13" s="26"/>
      <c r="K13" s="26"/>
      <c r="L13" s="26" t="s">
        <v>23</v>
      </c>
      <c r="M13" s="74" t="s">
        <v>23</v>
      </c>
      <c r="N13" s="26"/>
      <c r="O13" s="230" t="s">
        <v>24</v>
      </c>
      <c r="P13" s="231"/>
    </row>
    <row r="14" spans="1:16" s="2" customFormat="1" x14ac:dyDescent="0.25">
      <c r="A14" s="234"/>
      <c r="B14" s="235"/>
      <c r="C14" s="235"/>
      <c r="D14" s="75" t="s">
        <v>53</v>
      </c>
      <c r="E14" s="53">
        <v>2</v>
      </c>
      <c r="F14" s="53">
        <v>49</v>
      </c>
      <c r="G14" s="26"/>
      <c r="H14" s="26"/>
      <c r="I14" s="26"/>
      <c r="J14" s="26"/>
      <c r="K14" s="26"/>
      <c r="L14" s="26" t="s">
        <v>23</v>
      </c>
      <c r="M14" s="74" t="s">
        <v>23</v>
      </c>
      <c r="N14" s="26"/>
      <c r="O14" s="230" t="s">
        <v>24</v>
      </c>
      <c r="P14" s="231"/>
    </row>
    <row r="15" spans="1:16" s="2" customFormat="1" x14ac:dyDescent="0.25">
      <c r="A15" s="234"/>
      <c r="B15" s="235"/>
      <c r="C15" s="235"/>
      <c r="D15" s="75" t="s">
        <v>68</v>
      </c>
      <c r="E15" s="53">
        <v>2</v>
      </c>
      <c r="F15" s="53">
        <v>49</v>
      </c>
      <c r="G15" s="26"/>
      <c r="H15" s="26"/>
      <c r="I15" s="26"/>
      <c r="J15" s="26"/>
      <c r="K15" s="26"/>
      <c r="L15" s="26" t="s">
        <v>23</v>
      </c>
      <c r="M15" s="74" t="s">
        <v>23</v>
      </c>
      <c r="N15" s="26"/>
      <c r="O15" s="230" t="s">
        <v>24</v>
      </c>
      <c r="P15" s="231"/>
    </row>
    <row r="16" spans="1:16" s="2" customFormat="1" x14ac:dyDescent="0.25">
      <c r="A16" s="234"/>
      <c r="B16" s="235"/>
      <c r="C16" s="235"/>
      <c r="D16" s="75" t="s">
        <v>54</v>
      </c>
      <c r="E16" s="53">
        <v>2</v>
      </c>
      <c r="F16" s="53">
        <v>49</v>
      </c>
      <c r="G16" s="26"/>
      <c r="H16" s="26"/>
      <c r="I16" s="26"/>
      <c r="J16" s="26"/>
      <c r="K16" s="26"/>
      <c r="L16" s="26" t="s">
        <v>23</v>
      </c>
      <c r="M16" s="74" t="s">
        <v>23</v>
      </c>
      <c r="N16" s="26"/>
      <c r="O16" s="27"/>
      <c r="P16" s="44">
        <f>E16*F16*ROUND(O16, 2)</f>
        <v>0</v>
      </c>
    </row>
    <row r="17" spans="1:16" s="2" customFormat="1" ht="15" customHeight="1" x14ac:dyDescent="0.25">
      <c r="A17" s="234"/>
      <c r="B17" s="235"/>
      <c r="C17" s="235"/>
      <c r="D17" s="75" t="s">
        <v>55</v>
      </c>
      <c r="E17" s="53">
        <v>2</v>
      </c>
      <c r="F17" s="53">
        <v>49</v>
      </c>
      <c r="G17" s="26"/>
      <c r="H17" s="26"/>
      <c r="I17" s="26"/>
      <c r="J17" s="26"/>
      <c r="K17" s="26"/>
      <c r="L17" s="26" t="s">
        <v>23</v>
      </c>
      <c r="M17" s="74" t="s">
        <v>23</v>
      </c>
      <c r="N17" s="26"/>
      <c r="O17" s="27"/>
      <c r="P17" s="44">
        <f>E17*F17*ROUND(O17, 2)</f>
        <v>0</v>
      </c>
    </row>
    <row r="18" spans="1:16" s="2" customFormat="1" x14ac:dyDescent="0.25">
      <c r="A18" s="234"/>
      <c r="B18" s="235"/>
      <c r="C18" s="235"/>
      <c r="D18" s="75" t="s">
        <v>66</v>
      </c>
      <c r="E18" s="53">
        <v>2</v>
      </c>
      <c r="F18" s="53">
        <v>1</v>
      </c>
      <c r="G18" s="26"/>
      <c r="H18" s="26"/>
      <c r="I18" s="26"/>
      <c r="J18" s="26"/>
      <c r="K18" s="26"/>
      <c r="L18" s="26" t="s">
        <v>23</v>
      </c>
      <c r="M18" s="74" t="s">
        <v>23</v>
      </c>
      <c r="N18" s="26"/>
      <c r="O18" s="27"/>
      <c r="P18" s="44">
        <f>E18*F18*ROUND(O18, 2)</f>
        <v>0</v>
      </c>
    </row>
    <row r="19" spans="1:16" s="2" customFormat="1" ht="15.75" customHeight="1" x14ac:dyDescent="0.25">
      <c r="A19" s="266">
        <v>2</v>
      </c>
      <c r="B19" s="247" t="s">
        <v>181</v>
      </c>
      <c r="C19" s="235" t="s">
        <v>107</v>
      </c>
      <c r="D19" s="86" t="s">
        <v>48</v>
      </c>
      <c r="E19" s="53">
        <v>365</v>
      </c>
      <c r="F19" s="53">
        <v>39</v>
      </c>
      <c r="G19" s="26" t="s">
        <v>23</v>
      </c>
      <c r="H19" s="26"/>
      <c r="I19" s="26"/>
      <c r="J19" s="26"/>
      <c r="K19" s="26"/>
      <c r="L19" s="26"/>
      <c r="M19" s="74"/>
      <c r="N19" s="26"/>
      <c r="O19" s="230" t="s">
        <v>24</v>
      </c>
      <c r="P19" s="231"/>
    </row>
    <row r="20" spans="1:16" s="2" customFormat="1" ht="15" customHeight="1" x14ac:dyDescent="0.25">
      <c r="A20" s="266"/>
      <c r="B20" s="265"/>
      <c r="C20" s="235"/>
      <c r="D20" s="95" t="s">
        <v>123</v>
      </c>
      <c r="E20" s="53">
        <v>2</v>
      </c>
      <c r="F20" s="53">
        <v>39</v>
      </c>
      <c r="G20" s="26"/>
      <c r="H20" s="26"/>
      <c r="I20" s="26"/>
      <c r="J20" s="26"/>
      <c r="K20" s="26"/>
      <c r="L20" s="26" t="s">
        <v>23</v>
      </c>
      <c r="M20" s="74" t="s">
        <v>23</v>
      </c>
      <c r="N20" s="26"/>
      <c r="O20" s="27"/>
      <c r="P20" s="44">
        <f>E20*F20*ROUND(O20, 2)</f>
        <v>0</v>
      </c>
    </row>
    <row r="21" spans="1:16" s="2" customFormat="1" ht="16.5" customHeight="1" x14ac:dyDescent="0.25">
      <c r="A21" s="266"/>
      <c r="B21" s="265"/>
      <c r="C21" s="235"/>
      <c r="D21" s="95" t="s">
        <v>170</v>
      </c>
      <c r="E21" s="53">
        <v>2</v>
      </c>
      <c r="F21" s="53">
        <v>20</v>
      </c>
      <c r="G21" s="26"/>
      <c r="H21" s="26"/>
      <c r="I21" s="26"/>
      <c r="J21" s="26"/>
      <c r="K21" s="26"/>
      <c r="L21" s="26" t="s">
        <v>23</v>
      </c>
      <c r="M21" s="74" t="s">
        <v>23</v>
      </c>
      <c r="N21" s="26"/>
      <c r="O21" s="230" t="s">
        <v>24</v>
      </c>
      <c r="P21" s="231"/>
    </row>
    <row r="22" spans="1:16" s="11" customFormat="1" ht="15.75" customHeight="1" x14ac:dyDescent="0.25">
      <c r="A22" s="266"/>
      <c r="B22" s="265"/>
      <c r="C22" s="235"/>
      <c r="D22" s="75" t="s">
        <v>171</v>
      </c>
      <c r="E22" s="53">
        <v>2</v>
      </c>
      <c r="F22" s="53">
        <v>39</v>
      </c>
      <c r="G22" s="26"/>
      <c r="H22" s="26"/>
      <c r="I22" s="26"/>
      <c r="J22" s="26"/>
      <c r="K22" s="26"/>
      <c r="L22" s="26" t="s">
        <v>23</v>
      </c>
      <c r="M22" s="74" t="s">
        <v>23</v>
      </c>
      <c r="N22" s="26"/>
      <c r="O22" s="230" t="s">
        <v>24</v>
      </c>
      <c r="P22" s="231"/>
    </row>
    <row r="23" spans="1:16" s="2" customFormat="1" ht="16.5" customHeight="1" x14ac:dyDescent="0.25">
      <c r="A23" s="266"/>
      <c r="B23" s="265"/>
      <c r="C23" s="235"/>
      <c r="D23" s="95" t="s">
        <v>172</v>
      </c>
      <c r="E23" s="53">
        <v>2</v>
      </c>
      <c r="F23" s="53">
        <v>39</v>
      </c>
      <c r="G23" s="26"/>
      <c r="H23" s="26"/>
      <c r="I23" s="26"/>
      <c r="J23" s="26"/>
      <c r="K23" s="26"/>
      <c r="L23" s="26" t="s">
        <v>23</v>
      </c>
      <c r="M23" s="74" t="s">
        <v>23</v>
      </c>
      <c r="N23" s="26"/>
      <c r="O23" s="27"/>
      <c r="P23" s="44">
        <f>E23*F23*ROUND(O23, 2)</f>
        <v>0</v>
      </c>
    </row>
    <row r="24" spans="1:16" s="2" customFormat="1" ht="17.25" customHeight="1" x14ac:dyDescent="0.25">
      <c r="A24" s="266"/>
      <c r="B24" s="265"/>
      <c r="C24" s="235"/>
      <c r="D24" s="75" t="s">
        <v>55</v>
      </c>
      <c r="E24" s="53">
        <v>2</v>
      </c>
      <c r="F24" s="53">
        <v>39</v>
      </c>
      <c r="G24" s="26"/>
      <c r="H24" s="26"/>
      <c r="I24" s="26"/>
      <c r="J24" s="26"/>
      <c r="K24" s="26"/>
      <c r="L24" s="26" t="s">
        <v>23</v>
      </c>
      <c r="M24" s="74" t="s">
        <v>23</v>
      </c>
      <c r="N24" s="26"/>
      <c r="O24" s="27"/>
      <c r="P24" s="44">
        <f>E24*F24*ROUND(O24, 2)</f>
        <v>0</v>
      </c>
    </row>
    <row r="25" spans="1:16" s="2" customFormat="1" ht="17.25" customHeight="1" x14ac:dyDescent="0.25">
      <c r="A25" s="266"/>
      <c r="B25" s="246"/>
      <c r="C25" s="235"/>
      <c r="D25" s="95" t="s">
        <v>66</v>
      </c>
      <c r="E25" s="53">
        <v>2</v>
      </c>
      <c r="F25" s="53">
        <v>1</v>
      </c>
      <c r="G25" s="26"/>
      <c r="H25" s="26"/>
      <c r="I25" s="26"/>
      <c r="J25" s="26"/>
      <c r="K25" s="26"/>
      <c r="L25" s="26" t="s">
        <v>23</v>
      </c>
      <c r="M25" s="74" t="s">
        <v>23</v>
      </c>
      <c r="N25" s="26"/>
      <c r="O25" s="27"/>
      <c r="P25" s="44">
        <f>E25*F25*ROUND(O25, 2)</f>
        <v>0</v>
      </c>
    </row>
    <row r="26" spans="1:16" s="2" customFormat="1" ht="15" customHeight="1" x14ac:dyDescent="0.25">
      <c r="A26" s="234">
        <v>3</v>
      </c>
      <c r="B26" s="235" t="s">
        <v>115</v>
      </c>
      <c r="C26" s="217" t="s">
        <v>107</v>
      </c>
      <c r="D26" s="75" t="s">
        <v>48</v>
      </c>
      <c r="E26" s="53">
        <v>365</v>
      </c>
      <c r="F26" s="53">
        <v>16</v>
      </c>
      <c r="G26" s="26" t="s">
        <v>23</v>
      </c>
      <c r="H26" s="26"/>
      <c r="I26" s="26"/>
      <c r="J26" s="26"/>
      <c r="K26" s="26"/>
      <c r="L26" s="26"/>
      <c r="M26" s="74"/>
      <c r="N26" s="26"/>
      <c r="O26" s="230" t="s">
        <v>24</v>
      </c>
      <c r="P26" s="231"/>
    </row>
    <row r="27" spans="1:16" s="2" customFormat="1" ht="15" customHeight="1" x14ac:dyDescent="0.25">
      <c r="A27" s="234"/>
      <c r="B27" s="235"/>
      <c r="C27" s="217"/>
      <c r="D27" s="75" t="s">
        <v>171</v>
      </c>
      <c r="E27" s="53">
        <v>2</v>
      </c>
      <c r="F27" s="53">
        <v>16</v>
      </c>
      <c r="G27" s="26"/>
      <c r="H27" s="26"/>
      <c r="I27" s="26"/>
      <c r="J27" s="26"/>
      <c r="K27" s="26"/>
      <c r="L27" s="26" t="s">
        <v>23</v>
      </c>
      <c r="M27" s="74" t="s">
        <v>23</v>
      </c>
      <c r="N27" s="26"/>
      <c r="O27" s="230" t="s">
        <v>24</v>
      </c>
      <c r="P27" s="231"/>
    </row>
    <row r="28" spans="1:16" s="2" customFormat="1" ht="15" customHeight="1" x14ac:dyDescent="0.25">
      <c r="A28" s="234"/>
      <c r="B28" s="235"/>
      <c r="C28" s="217"/>
      <c r="D28" s="75" t="s">
        <v>173</v>
      </c>
      <c r="E28" s="53">
        <v>2</v>
      </c>
      <c r="F28" s="53">
        <v>16</v>
      </c>
      <c r="G28" s="26"/>
      <c r="H28" s="26"/>
      <c r="I28" s="26"/>
      <c r="J28" s="26"/>
      <c r="K28" s="26"/>
      <c r="L28" s="26" t="s">
        <v>23</v>
      </c>
      <c r="M28" s="74" t="s">
        <v>23</v>
      </c>
      <c r="N28" s="26"/>
      <c r="O28" s="230" t="s">
        <v>24</v>
      </c>
      <c r="P28" s="231"/>
    </row>
    <row r="29" spans="1:16" s="2" customFormat="1" x14ac:dyDescent="0.25">
      <c r="A29" s="234"/>
      <c r="B29" s="235"/>
      <c r="C29" s="217"/>
      <c r="D29" s="75" t="s">
        <v>174</v>
      </c>
      <c r="E29" s="53">
        <v>2</v>
      </c>
      <c r="F29" s="53">
        <v>16</v>
      </c>
      <c r="G29" s="26"/>
      <c r="H29" s="26"/>
      <c r="I29" s="26"/>
      <c r="J29" s="26"/>
      <c r="K29" s="26"/>
      <c r="L29" s="26" t="s">
        <v>23</v>
      </c>
      <c r="M29" s="74" t="s">
        <v>23</v>
      </c>
      <c r="N29" s="26"/>
      <c r="O29" s="230" t="s">
        <v>24</v>
      </c>
      <c r="P29" s="231"/>
    </row>
    <row r="30" spans="1:16" ht="15" customHeight="1" x14ac:dyDescent="0.25">
      <c r="A30" s="234"/>
      <c r="B30" s="235"/>
      <c r="C30" s="217"/>
      <c r="D30" s="75" t="s">
        <v>137</v>
      </c>
      <c r="E30" s="53">
        <v>2</v>
      </c>
      <c r="F30" s="53">
        <v>16</v>
      </c>
      <c r="G30" s="26"/>
      <c r="H30" s="26"/>
      <c r="I30" s="26"/>
      <c r="J30" s="26"/>
      <c r="K30" s="26"/>
      <c r="L30" s="26" t="s">
        <v>23</v>
      </c>
      <c r="M30" s="74" t="s">
        <v>23</v>
      </c>
      <c r="N30" s="45"/>
      <c r="O30" s="27"/>
      <c r="P30" s="44">
        <f>E30*F30*ROUND(O30, 2)</f>
        <v>0</v>
      </c>
    </row>
    <row r="31" spans="1:16" ht="15" customHeight="1" x14ac:dyDescent="0.25">
      <c r="A31" s="234"/>
      <c r="B31" s="235"/>
      <c r="C31" s="217"/>
      <c r="D31" s="75" t="s">
        <v>66</v>
      </c>
      <c r="E31" s="53">
        <v>2</v>
      </c>
      <c r="F31" s="53">
        <v>1</v>
      </c>
      <c r="G31" s="26"/>
      <c r="H31" s="26"/>
      <c r="I31" s="26"/>
      <c r="J31" s="26"/>
      <c r="K31" s="26"/>
      <c r="L31" s="26" t="s">
        <v>23</v>
      </c>
      <c r="M31" s="74" t="s">
        <v>23</v>
      </c>
      <c r="N31" s="45"/>
      <c r="O31" s="27"/>
      <c r="P31" s="44">
        <f>E31*F31*ROUND(O31, 2)</f>
        <v>0</v>
      </c>
    </row>
    <row r="32" spans="1:16" x14ac:dyDescent="0.25">
      <c r="A32" s="234">
        <v>4</v>
      </c>
      <c r="B32" s="235" t="s">
        <v>182</v>
      </c>
      <c r="C32" s="217" t="s">
        <v>175</v>
      </c>
      <c r="D32" s="86" t="s">
        <v>176</v>
      </c>
      <c r="E32" s="53">
        <v>365</v>
      </c>
      <c r="F32" s="53">
        <v>16</v>
      </c>
      <c r="G32" s="26" t="s">
        <v>23</v>
      </c>
      <c r="H32" s="26"/>
      <c r="I32" s="26"/>
      <c r="J32" s="26"/>
      <c r="K32" s="26"/>
      <c r="L32" s="26"/>
      <c r="M32" s="74"/>
      <c r="N32" s="45"/>
      <c r="O32" s="230" t="s">
        <v>24</v>
      </c>
      <c r="P32" s="231"/>
    </row>
    <row r="33" spans="1:16" ht="15" customHeight="1" x14ac:dyDescent="0.25">
      <c r="A33" s="234"/>
      <c r="B33" s="235"/>
      <c r="C33" s="217"/>
      <c r="D33" s="75" t="s">
        <v>177</v>
      </c>
      <c r="E33" s="53">
        <v>2</v>
      </c>
      <c r="F33" s="53">
        <v>16</v>
      </c>
      <c r="G33" s="26"/>
      <c r="H33" s="26"/>
      <c r="I33" s="26"/>
      <c r="J33" s="26"/>
      <c r="K33" s="26"/>
      <c r="L33" s="26" t="s">
        <v>23</v>
      </c>
      <c r="M33" s="74" t="s">
        <v>23</v>
      </c>
      <c r="N33" s="45"/>
      <c r="O33" s="230" t="s">
        <v>24</v>
      </c>
      <c r="P33" s="231"/>
    </row>
    <row r="34" spans="1:16" x14ac:dyDescent="0.25">
      <c r="A34" s="234"/>
      <c r="B34" s="235"/>
      <c r="C34" s="217"/>
      <c r="D34" s="75" t="s">
        <v>138</v>
      </c>
      <c r="E34" s="53">
        <v>2</v>
      </c>
      <c r="F34" s="53">
        <v>16</v>
      </c>
      <c r="G34" s="26"/>
      <c r="H34" s="26"/>
      <c r="I34" s="26"/>
      <c r="J34" s="26"/>
      <c r="K34" s="26"/>
      <c r="L34" s="26" t="s">
        <v>23</v>
      </c>
      <c r="M34" s="74" t="s">
        <v>23</v>
      </c>
      <c r="N34" s="45"/>
      <c r="O34" s="230" t="s">
        <v>24</v>
      </c>
      <c r="P34" s="231"/>
    </row>
    <row r="35" spans="1:16" ht="15" customHeight="1" x14ac:dyDescent="0.25">
      <c r="A35" s="234"/>
      <c r="B35" s="235"/>
      <c r="C35" s="217"/>
      <c r="D35" s="75" t="s">
        <v>171</v>
      </c>
      <c r="E35" s="53">
        <v>2</v>
      </c>
      <c r="F35" s="53">
        <v>16</v>
      </c>
      <c r="G35" s="26"/>
      <c r="H35" s="26"/>
      <c r="I35" s="26"/>
      <c r="J35" s="26"/>
      <c r="K35" s="26"/>
      <c r="L35" s="26" t="s">
        <v>23</v>
      </c>
      <c r="M35" s="74" t="s">
        <v>23</v>
      </c>
      <c r="N35" s="45"/>
      <c r="O35" s="230" t="s">
        <v>24</v>
      </c>
      <c r="P35" s="231"/>
    </row>
    <row r="36" spans="1:16" ht="15" customHeight="1" x14ac:dyDescent="0.25">
      <c r="A36" s="234"/>
      <c r="B36" s="235"/>
      <c r="C36" s="217"/>
      <c r="D36" s="75" t="s">
        <v>137</v>
      </c>
      <c r="E36" s="53">
        <v>2</v>
      </c>
      <c r="F36" s="53">
        <v>16</v>
      </c>
      <c r="G36" s="26"/>
      <c r="H36" s="26"/>
      <c r="I36" s="26"/>
      <c r="J36" s="26"/>
      <c r="K36" s="26"/>
      <c r="L36" s="26" t="s">
        <v>23</v>
      </c>
      <c r="M36" s="74" t="s">
        <v>23</v>
      </c>
      <c r="N36" s="45"/>
      <c r="O36" s="27"/>
      <c r="P36" s="44">
        <f>E36*F36*ROUND(O36, 2)</f>
        <v>0</v>
      </c>
    </row>
    <row r="37" spans="1:16" x14ac:dyDescent="0.25">
      <c r="A37" s="234"/>
      <c r="B37" s="235"/>
      <c r="C37" s="217"/>
      <c r="D37" s="82" t="s">
        <v>66</v>
      </c>
      <c r="E37" s="53">
        <v>2</v>
      </c>
      <c r="F37" s="53">
        <v>1</v>
      </c>
      <c r="G37" s="26"/>
      <c r="H37" s="26"/>
      <c r="I37" s="26"/>
      <c r="J37" s="26"/>
      <c r="K37" s="26"/>
      <c r="L37" s="26" t="s">
        <v>23</v>
      </c>
      <c r="M37" s="74" t="s">
        <v>23</v>
      </c>
      <c r="N37" s="45"/>
      <c r="O37" s="27"/>
      <c r="P37" s="44">
        <f>E37*F37*ROUND(O37, 2)</f>
        <v>0</v>
      </c>
    </row>
    <row r="38" spans="1:16" ht="15" customHeight="1" x14ac:dyDescent="0.25">
      <c r="A38" s="234">
        <v>5</v>
      </c>
      <c r="B38" s="235" t="s">
        <v>178</v>
      </c>
      <c r="C38" s="235" t="s">
        <v>107</v>
      </c>
      <c r="D38" s="95" t="s">
        <v>48</v>
      </c>
      <c r="E38" s="53">
        <v>365</v>
      </c>
      <c r="F38" s="53">
        <v>3</v>
      </c>
      <c r="G38" s="26" t="s">
        <v>23</v>
      </c>
      <c r="H38" s="26"/>
      <c r="I38" s="26"/>
      <c r="J38" s="26"/>
      <c r="K38" s="26"/>
      <c r="L38" s="26"/>
      <c r="M38" s="74"/>
      <c r="N38" s="45"/>
      <c r="O38" s="230" t="s">
        <v>24</v>
      </c>
      <c r="P38" s="231"/>
    </row>
    <row r="39" spans="1:16" x14ac:dyDescent="0.25">
      <c r="A39" s="234"/>
      <c r="B39" s="235"/>
      <c r="C39" s="235"/>
      <c r="D39" s="95" t="s">
        <v>179</v>
      </c>
      <c r="E39" s="53">
        <v>2</v>
      </c>
      <c r="F39" s="53">
        <v>3</v>
      </c>
      <c r="G39" s="26"/>
      <c r="H39" s="26"/>
      <c r="I39" s="26"/>
      <c r="J39" s="26"/>
      <c r="K39" s="26"/>
      <c r="L39" s="26" t="s">
        <v>23</v>
      </c>
      <c r="M39" s="74" t="s">
        <v>23</v>
      </c>
      <c r="N39" s="45"/>
      <c r="O39" s="27"/>
      <c r="P39" s="44">
        <f>E39*F39*ROUND(O39, 2)</f>
        <v>0</v>
      </c>
    </row>
    <row r="40" spans="1:16" x14ac:dyDescent="0.25">
      <c r="A40" s="234"/>
      <c r="B40" s="235"/>
      <c r="C40" s="235"/>
      <c r="D40" s="95" t="s">
        <v>180</v>
      </c>
      <c r="E40" s="53">
        <v>2</v>
      </c>
      <c r="F40" s="53">
        <v>3</v>
      </c>
      <c r="G40" s="26"/>
      <c r="H40" s="26"/>
      <c r="I40" s="26"/>
      <c r="J40" s="26"/>
      <c r="K40" s="26"/>
      <c r="L40" s="26" t="s">
        <v>23</v>
      </c>
      <c r="M40" s="74" t="s">
        <v>23</v>
      </c>
      <c r="N40" s="45"/>
      <c r="O40" s="230" t="s">
        <v>24</v>
      </c>
      <c r="P40" s="231"/>
    </row>
    <row r="41" spans="1:16" x14ac:dyDescent="0.25">
      <c r="A41" s="234"/>
      <c r="B41" s="235"/>
      <c r="C41" s="235"/>
      <c r="D41" s="95" t="s">
        <v>66</v>
      </c>
      <c r="E41" s="53">
        <v>2</v>
      </c>
      <c r="F41" s="53">
        <v>3</v>
      </c>
      <c r="G41" s="26"/>
      <c r="H41" s="26"/>
      <c r="I41" s="26"/>
      <c r="J41" s="26"/>
      <c r="K41" s="26"/>
      <c r="L41" s="26" t="s">
        <v>23</v>
      </c>
      <c r="M41" s="74" t="s">
        <v>23</v>
      </c>
      <c r="N41" s="45"/>
      <c r="O41" s="27"/>
      <c r="P41" s="44">
        <f>E41*F41*ROUND(O41, 2)</f>
        <v>0</v>
      </c>
    </row>
    <row r="42" spans="1:16" ht="15" customHeight="1" x14ac:dyDescent="0.25">
      <c r="A42" s="234">
        <v>6</v>
      </c>
      <c r="B42" s="235" t="s">
        <v>199</v>
      </c>
      <c r="C42" s="235" t="s">
        <v>200</v>
      </c>
      <c r="D42" s="95" t="s">
        <v>48</v>
      </c>
      <c r="E42" s="53">
        <v>365</v>
      </c>
      <c r="F42" s="53">
        <v>2</v>
      </c>
      <c r="G42" s="26" t="s">
        <v>23</v>
      </c>
      <c r="H42" s="26"/>
      <c r="I42" s="26"/>
      <c r="J42" s="26"/>
      <c r="K42" s="26"/>
      <c r="L42" s="26"/>
      <c r="M42" s="74"/>
      <c r="N42" s="45"/>
      <c r="O42" s="230" t="s">
        <v>24</v>
      </c>
      <c r="P42" s="231"/>
    </row>
    <row r="43" spans="1:16" x14ac:dyDescent="0.25">
      <c r="A43" s="234"/>
      <c r="B43" s="235"/>
      <c r="C43" s="235"/>
      <c r="D43" s="95" t="s">
        <v>179</v>
      </c>
      <c r="E43" s="53">
        <v>2</v>
      </c>
      <c r="F43" s="53">
        <v>2</v>
      </c>
      <c r="G43" s="26"/>
      <c r="H43" s="26"/>
      <c r="I43" s="26"/>
      <c r="J43" s="26"/>
      <c r="K43" s="26"/>
      <c r="L43" s="26" t="s">
        <v>23</v>
      </c>
      <c r="M43" s="74" t="s">
        <v>23</v>
      </c>
      <c r="N43" s="45"/>
      <c r="O43" s="27"/>
      <c r="P43" s="44">
        <f>E43*F43*ROUND(O43, 2)</f>
        <v>0</v>
      </c>
    </row>
    <row r="44" spans="1:16" x14ac:dyDescent="0.25">
      <c r="A44" s="234"/>
      <c r="B44" s="235"/>
      <c r="C44" s="235"/>
      <c r="D44" s="95" t="s">
        <v>180</v>
      </c>
      <c r="E44" s="53">
        <v>2</v>
      </c>
      <c r="F44" s="53">
        <v>2</v>
      </c>
      <c r="G44" s="26"/>
      <c r="H44" s="26"/>
      <c r="I44" s="26"/>
      <c r="J44" s="26"/>
      <c r="K44" s="26"/>
      <c r="L44" s="26" t="s">
        <v>23</v>
      </c>
      <c r="M44" s="74" t="s">
        <v>23</v>
      </c>
      <c r="N44" s="45"/>
      <c r="O44" s="230" t="s">
        <v>24</v>
      </c>
      <c r="P44" s="231"/>
    </row>
    <row r="45" spans="1:16" x14ac:dyDescent="0.25">
      <c r="A45" s="234"/>
      <c r="B45" s="235"/>
      <c r="C45" s="235"/>
      <c r="D45" s="95" t="s">
        <v>66</v>
      </c>
      <c r="E45" s="53">
        <v>2</v>
      </c>
      <c r="F45" s="53">
        <v>2</v>
      </c>
      <c r="G45" s="26"/>
      <c r="H45" s="26"/>
      <c r="I45" s="26"/>
      <c r="J45" s="26"/>
      <c r="K45" s="26"/>
      <c r="L45" s="26" t="s">
        <v>23</v>
      </c>
      <c r="M45" s="74" t="s">
        <v>23</v>
      </c>
      <c r="N45" s="45"/>
      <c r="O45" s="27"/>
      <c r="P45" s="44">
        <f>E45*F45*ROUND(O45, 2)</f>
        <v>0</v>
      </c>
    </row>
    <row r="46" spans="1:16" ht="20.25" customHeight="1" x14ac:dyDescent="0.25">
      <c r="A46" s="234">
        <v>7</v>
      </c>
      <c r="B46" s="247" t="s">
        <v>183</v>
      </c>
      <c r="C46" s="235" t="s">
        <v>107</v>
      </c>
      <c r="D46" s="95" t="s">
        <v>48</v>
      </c>
      <c r="E46" s="53">
        <v>2</v>
      </c>
      <c r="F46" s="53">
        <v>4</v>
      </c>
      <c r="G46" s="26"/>
      <c r="H46" s="26"/>
      <c r="I46" s="26"/>
      <c r="J46" s="26"/>
      <c r="K46" s="26"/>
      <c r="L46" s="26" t="s">
        <v>23</v>
      </c>
      <c r="M46" s="74" t="s">
        <v>23</v>
      </c>
      <c r="N46" s="45"/>
      <c r="O46" s="230" t="s">
        <v>24</v>
      </c>
      <c r="P46" s="231"/>
    </row>
    <row r="47" spans="1:16" x14ac:dyDescent="0.25">
      <c r="A47" s="234"/>
      <c r="B47" s="265"/>
      <c r="C47" s="235"/>
      <c r="D47" s="75" t="s">
        <v>177</v>
      </c>
      <c r="E47" s="53">
        <v>2</v>
      </c>
      <c r="F47" s="53">
        <v>4</v>
      </c>
      <c r="G47" s="26"/>
      <c r="H47" s="26"/>
      <c r="I47" s="26"/>
      <c r="J47" s="26"/>
      <c r="K47" s="26"/>
      <c r="L47" s="26" t="s">
        <v>23</v>
      </c>
      <c r="M47" s="74" t="s">
        <v>23</v>
      </c>
      <c r="N47" s="45"/>
      <c r="O47" s="230" t="s">
        <v>24</v>
      </c>
      <c r="P47" s="231"/>
    </row>
    <row r="48" spans="1:16" ht="15.75" thickBot="1" x14ac:dyDescent="0.3">
      <c r="A48" s="236"/>
      <c r="B48" s="267"/>
      <c r="C48" s="237"/>
      <c r="D48" s="108" t="s">
        <v>66</v>
      </c>
      <c r="E48" s="80">
        <v>2</v>
      </c>
      <c r="F48" s="80">
        <v>1</v>
      </c>
      <c r="G48" s="33"/>
      <c r="H48" s="33"/>
      <c r="I48" s="33"/>
      <c r="J48" s="33"/>
      <c r="K48" s="33"/>
      <c r="L48" s="33" t="s">
        <v>23</v>
      </c>
      <c r="M48" s="81" t="s">
        <v>23</v>
      </c>
      <c r="N48" s="46"/>
      <c r="O48" s="35"/>
      <c r="P48" s="43">
        <f>E48*F48*ROUND(O48, 2)</f>
        <v>0</v>
      </c>
    </row>
    <row r="49" spans="1:16" ht="15.75" thickBot="1" x14ac:dyDescent="0.3">
      <c r="O49" s="41" t="s">
        <v>25</v>
      </c>
      <c r="P49" s="42">
        <f>SUM(P11:P12,P16:P18,P20,P23:P25,P30:P31,P36:P37,P39,P41,P43,P45,P48)</f>
        <v>0</v>
      </c>
    </row>
    <row r="54" spans="1:16" x14ac:dyDescent="0.25">
      <c r="A54" s="21" t="s">
        <v>313</v>
      </c>
      <c r="B54" s="21"/>
      <c r="E54" s="21" t="s">
        <v>314</v>
      </c>
    </row>
    <row r="55" spans="1:16" ht="30" customHeight="1" x14ac:dyDescent="0.25">
      <c r="E55" s="261" t="s">
        <v>315</v>
      </c>
      <c r="F55" s="261"/>
      <c r="G55" s="261"/>
      <c r="H55" s="261"/>
      <c r="I55" s="261"/>
    </row>
  </sheetData>
  <sheetProtection algorithmName="SHA-512" hashValue="v1aVfHrg62s39tOBDIrdzbCwAdjR69EhfRArZgctZZsovQ10X0lo51thKCgoL3fK2n7S5zzualNd5JivAy8aRQ==" saltValue="nlokg/zyJkR7CTkz9Zb4bA==" spinCount="100000" sheet="1" objects="1" scenarios="1"/>
  <mergeCells count="60">
    <mergeCell ref="O22:P22"/>
    <mergeCell ref="O46:P46"/>
    <mergeCell ref="B32:B37"/>
    <mergeCell ref="C32:C37"/>
    <mergeCell ref="B42:B45"/>
    <mergeCell ref="C42:C45"/>
    <mergeCell ref="B46:B48"/>
    <mergeCell ref="C46:C48"/>
    <mergeCell ref="O42:P42"/>
    <mergeCell ref="B38:B41"/>
    <mergeCell ref="O33:P33"/>
    <mergeCell ref="O26:P26"/>
    <mergeCell ref="A46:A48"/>
    <mergeCell ref="O47:P47"/>
    <mergeCell ref="O35:P35"/>
    <mergeCell ref="B26:B31"/>
    <mergeCell ref="C26:C31"/>
    <mergeCell ref="O27:P27"/>
    <mergeCell ref="O28:P28"/>
    <mergeCell ref="A32:A37"/>
    <mergeCell ref="A42:A45"/>
    <mergeCell ref="A38:A41"/>
    <mergeCell ref="A8:A18"/>
    <mergeCell ref="A19:A25"/>
    <mergeCell ref="A26:A31"/>
    <mergeCell ref="B5:B7"/>
    <mergeCell ref="B8:B18"/>
    <mergeCell ref="A5:A7"/>
    <mergeCell ref="C8:C18"/>
    <mergeCell ref="B19:B25"/>
    <mergeCell ref="C19:C25"/>
    <mergeCell ref="O14:P14"/>
    <mergeCell ref="G1:P1"/>
    <mergeCell ref="A2:P2"/>
    <mergeCell ref="O15:P15"/>
    <mergeCell ref="O19:P19"/>
    <mergeCell ref="F5:F7"/>
    <mergeCell ref="G5:N5"/>
    <mergeCell ref="O5:O7"/>
    <mergeCell ref="P5:P7"/>
    <mergeCell ref="G6:J6"/>
    <mergeCell ref="K6:M6"/>
    <mergeCell ref="A3:I3"/>
    <mergeCell ref="A1:F1"/>
    <mergeCell ref="E55:I55"/>
    <mergeCell ref="C5:C7"/>
    <mergeCell ref="D5:D7"/>
    <mergeCell ref="E5:E7"/>
    <mergeCell ref="O34:P34"/>
    <mergeCell ref="O44:P44"/>
    <mergeCell ref="O21:P21"/>
    <mergeCell ref="O29:P29"/>
    <mergeCell ref="O32:P32"/>
    <mergeCell ref="C38:C41"/>
    <mergeCell ref="O38:P38"/>
    <mergeCell ref="O40:P40"/>
    <mergeCell ref="O8:P8"/>
    <mergeCell ref="O9:P9"/>
    <mergeCell ref="O10:P10"/>
    <mergeCell ref="O13:P1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4" fitToHeight="0" orientation="landscape" horizontalDpi="4294967295" verticalDpi="4294967295" r:id="rId1"/>
  <headerFooter>
    <oddFooter>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0"/>
  <sheetViews>
    <sheetView zoomScaleNormal="100" workbookViewId="0">
      <selection activeCell="P13" sqref="P13"/>
    </sheetView>
  </sheetViews>
  <sheetFormatPr defaultColWidth="8.7109375" defaultRowHeight="15" x14ac:dyDescent="0.25"/>
  <cols>
    <col min="1" max="1" width="6" style="17" customWidth="1"/>
    <col min="2" max="2" width="14.7109375" style="1" customWidth="1"/>
    <col min="3" max="3" width="16.7109375" style="1" customWidth="1"/>
    <col min="4" max="4" width="68.570312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3.42578125" style="1" customWidth="1"/>
    <col min="16" max="16" width="14.8554687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260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" customHeight="1" x14ac:dyDescent="0.25">
      <c r="A2" s="223" t="s">
        <v>184</v>
      </c>
      <c r="B2" s="223"/>
      <c r="C2" s="223"/>
      <c r="D2" s="223"/>
      <c r="E2" s="223"/>
      <c r="F2" s="223"/>
      <c r="G2" s="223"/>
      <c r="H2" s="223"/>
      <c r="I2" s="22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ht="15" customHeight="1" x14ac:dyDescent="0.25">
      <c r="A8" s="238">
        <v>1</v>
      </c>
      <c r="B8" s="243" t="s">
        <v>185</v>
      </c>
      <c r="C8" s="243" t="s">
        <v>186</v>
      </c>
      <c r="D8" s="84" t="s">
        <v>48</v>
      </c>
      <c r="E8" s="54">
        <v>356</v>
      </c>
      <c r="F8" s="54">
        <v>3</v>
      </c>
      <c r="G8" s="31" t="s">
        <v>23</v>
      </c>
      <c r="H8" s="31"/>
      <c r="I8" s="31"/>
      <c r="J8" s="31"/>
      <c r="K8" s="31"/>
      <c r="L8" s="31"/>
      <c r="M8" s="72"/>
      <c r="N8" s="31"/>
      <c r="O8" s="244" t="s">
        <v>24</v>
      </c>
      <c r="P8" s="245"/>
    </row>
    <row r="9" spans="1:16" s="2" customFormat="1" x14ac:dyDescent="0.25">
      <c r="A9" s="234"/>
      <c r="B9" s="235"/>
      <c r="C9" s="235"/>
      <c r="D9" s="95" t="s">
        <v>123</v>
      </c>
      <c r="E9" s="53">
        <v>2</v>
      </c>
      <c r="F9" s="53">
        <v>3</v>
      </c>
      <c r="G9" s="26"/>
      <c r="H9" s="26"/>
      <c r="I9" s="26"/>
      <c r="J9" s="26"/>
      <c r="K9" s="26"/>
      <c r="L9" s="26" t="s">
        <v>23</v>
      </c>
      <c r="M9" s="74" t="s">
        <v>23</v>
      </c>
      <c r="N9" s="26"/>
      <c r="O9" s="27"/>
      <c r="P9" s="44">
        <f>E9*F9*ROUND(O9, 2)</f>
        <v>0</v>
      </c>
    </row>
    <row r="10" spans="1:16" s="2" customFormat="1" ht="15" customHeight="1" x14ac:dyDescent="0.25">
      <c r="A10" s="234"/>
      <c r="B10" s="235"/>
      <c r="C10" s="235"/>
      <c r="D10" s="95" t="s">
        <v>187</v>
      </c>
      <c r="E10" s="53">
        <v>2</v>
      </c>
      <c r="F10" s="53">
        <v>3</v>
      </c>
      <c r="G10" s="26"/>
      <c r="H10" s="26"/>
      <c r="I10" s="26"/>
      <c r="J10" s="26"/>
      <c r="K10" s="26"/>
      <c r="L10" s="26" t="s">
        <v>23</v>
      </c>
      <c r="M10" s="74" t="s">
        <v>23</v>
      </c>
      <c r="N10" s="26"/>
      <c r="O10" s="27"/>
      <c r="P10" s="44">
        <f>E10*F10*ROUND(O10, 2)</f>
        <v>0</v>
      </c>
    </row>
    <row r="11" spans="1:16" s="2" customFormat="1" x14ac:dyDescent="0.25">
      <c r="A11" s="234"/>
      <c r="B11" s="235"/>
      <c r="C11" s="235"/>
      <c r="D11" s="95" t="s">
        <v>188</v>
      </c>
      <c r="E11" s="53">
        <v>2</v>
      </c>
      <c r="F11" s="53">
        <v>3</v>
      </c>
      <c r="G11" s="26"/>
      <c r="H11" s="26"/>
      <c r="I11" s="26"/>
      <c r="J11" s="26"/>
      <c r="K11" s="26"/>
      <c r="L11" s="26" t="s">
        <v>23</v>
      </c>
      <c r="M11" s="74" t="s">
        <v>23</v>
      </c>
      <c r="N11" s="26"/>
      <c r="O11" s="27"/>
      <c r="P11" s="44">
        <f>E11*F11*ROUND(O11, 2)</f>
        <v>0</v>
      </c>
    </row>
    <row r="12" spans="1:16" s="2" customFormat="1" ht="15.75" thickBot="1" x14ac:dyDescent="0.3">
      <c r="A12" s="236"/>
      <c r="B12" s="237"/>
      <c r="C12" s="237"/>
      <c r="D12" s="108" t="s">
        <v>66</v>
      </c>
      <c r="E12" s="80">
        <v>2</v>
      </c>
      <c r="F12" s="80">
        <v>1</v>
      </c>
      <c r="G12" s="33"/>
      <c r="H12" s="33"/>
      <c r="I12" s="33"/>
      <c r="J12" s="33"/>
      <c r="K12" s="33"/>
      <c r="L12" s="33" t="s">
        <v>23</v>
      </c>
      <c r="M12" s="81" t="s">
        <v>23</v>
      </c>
      <c r="N12" s="33"/>
      <c r="O12" s="35"/>
      <c r="P12" s="43">
        <f>E12*F12*ROUND(O12, 2)</f>
        <v>0</v>
      </c>
    </row>
    <row r="13" spans="1:16" ht="15.75" thickBot="1" x14ac:dyDescent="0.3">
      <c r="O13" s="41" t="s">
        <v>25</v>
      </c>
      <c r="P13" s="42">
        <f>SUM(P9:P12)</f>
        <v>0</v>
      </c>
    </row>
    <row r="16" spans="1:16" x14ac:dyDescent="0.25">
      <c r="A16" s="204"/>
      <c r="B16" s="203"/>
      <c r="C16" s="203"/>
      <c r="D16" s="203"/>
      <c r="E16" s="205"/>
      <c r="F16" s="205"/>
      <c r="G16" s="205"/>
      <c r="H16" s="203"/>
      <c r="I16" s="203"/>
      <c r="J16" s="203"/>
      <c r="K16" s="203"/>
    </row>
    <row r="17" spans="1:11" x14ac:dyDescent="0.25">
      <c r="A17" s="204"/>
      <c r="B17" s="203"/>
      <c r="C17" s="203"/>
      <c r="D17" s="203"/>
      <c r="E17" s="205"/>
      <c r="F17" s="205"/>
      <c r="G17" s="205"/>
      <c r="H17" s="203"/>
      <c r="I17" s="203"/>
      <c r="J17" s="203"/>
      <c r="K17" s="203"/>
    </row>
    <row r="18" spans="1:11" x14ac:dyDescent="0.25">
      <c r="A18" s="206" t="s">
        <v>313</v>
      </c>
      <c r="B18" s="206"/>
      <c r="C18" s="203"/>
      <c r="D18" s="203"/>
      <c r="E18" s="205"/>
      <c r="F18" s="206" t="s">
        <v>314</v>
      </c>
      <c r="G18" s="205"/>
      <c r="H18" s="203"/>
      <c r="I18" s="203"/>
      <c r="J18" s="203"/>
      <c r="K18" s="203"/>
    </row>
    <row r="19" spans="1:11" ht="30" customHeight="1" x14ac:dyDescent="0.25">
      <c r="A19" s="204"/>
      <c r="B19" s="203"/>
      <c r="C19" s="203"/>
      <c r="D19" s="203"/>
      <c r="E19" s="205"/>
      <c r="F19" s="214" t="s">
        <v>315</v>
      </c>
      <c r="G19" s="214"/>
      <c r="H19" s="214"/>
      <c r="I19" s="214"/>
      <c r="J19" s="214"/>
      <c r="K19" s="203"/>
    </row>
    <row r="20" spans="1:11" x14ac:dyDescent="0.25">
      <c r="A20" s="204"/>
      <c r="B20" s="203"/>
      <c r="C20" s="203"/>
      <c r="D20" s="203"/>
      <c r="E20" s="205"/>
      <c r="F20" s="205"/>
      <c r="G20" s="205"/>
      <c r="H20" s="203"/>
      <c r="I20" s="203"/>
      <c r="J20" s="203"/>
      <c r="K20" s="203"/>
    </row>
  </sheetData>
  <sheetProtection algorithmName="SHA-512" hashValue="E+ZtZ3QHfkbn2pb6WhvHXxsdRLpX39QgI7eb1us9iJeWvD/89f46q1RMhN/hs10lozQh4L5A2BksSFbwONRIsA==" saltValue="5KoSoGMSeZdbGeSOBiyH/A==" spinCount="100000" sheet="1" objects="1" scenarios="1"/>
  <mergeCells count="20">
    <mergeCell ref="A8:A12"/>
    <mergeCell ref="G5:N5"/>
    <mergeCell ref="O5:O7"/>
    <mergeCell ref="P5:P7"/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K6:M6"/>
    <mergeCell ref="G6:J6"/>
    <mergeCell ref="O8:P8"/>
    <mergeCell ref="B8:B12"/>
    <mergeCell ref="C8:C12"/>
    <mergeCell ref="F19:J19"/>
  </mergeCells>
  <pageMargins left="0.7" right="0.7" top="0.75" bottom="0.75" header="0.3" footer="0.3"/>
  <pageSetup paperSize="9" scale="6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5"/>
  <sheetViews>
    <sheetView topLeftCell="A2" zoomScaleNormal="100" workbookViewId="0">
      <selection activeCell="P28" sqref="P28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16.71093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1" width="5.7109375" style="1" bestFit="1" customWidth="1"/>
    <col min="12" max="13" width="5.7109375" style="11" bestFit="1" customWidth="1"/>
    <col min="14" max="14" width="6.140625" style="1" bestFit="1" customWidth="1"/>
    <col min="15" max="15" width="14.42578125" style="1" customWidth="1"/>
    <col min="16" max="16" width="14.570312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261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" customHeight="1" x14ac:dyDescent="0.25">
      <c r="A2" s="223" t="s">
        <v>201</v>
      </c>
      <c r="B2" s="223"/>
      <c r="C2" s="223"/>
      <c r="D2" s="223"/>
      <c r="E2" s="223"/>
      <c r="F2" s="223"/>
      <c r="G2" s="223"/>
      <c r="H2" s="223"/>
      <c r="I2" s="22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ht="15" customHeight="1" x14ac:dyDescent="0.25">
      <c r="A8" s="238">
        <v>1</v>
      </c>
      <c r="B8" s="278" t="s">
        <v>215</v>
      </c>
      <c r="C8" s="275" t="s">
        <v>229</v>
      </c>
      <c r="D8" s="40" t="s">
        <v>230</v>
      </c>
      <c r="E8" s="37">
        <v>4</v>
      </c>
      <c r="F8" s="37">
        <v>107</v>
      </c>
      <c r="G8" s="37"/>
      <c r="H8" s="37"/>
      <c r="I8" s="37"/>
      <c r="J8" s="37"/>
      <c r="K8" s="37" t="s">
        <v>23</v>
      </c>
      <c r="L8" s="37" t="s">
        <v>23</v>
      </c>
      <c r="M8" s="194" t="s">
        <v>23</v>
      </c>
      <c r="N8" s="149"/>
      <c r="O8" s="27"/>
      <c r="P8" s="44">
        <f>E8*F8*ROUND(O8,2)</f>
        <v>0</v>
      </c>
    </row>
    <row r="9" spans="1:16" s="2" customFormat="1" ht="15" customHeight="1" x14ac:dyDescent="0.25">
      <c r="A9" s="234"/>
      <c r="B9" s="278"/>
      <c r="C9" s="275"/>
      <c r="D9" s="40" t="s">
        <v>231</v>
      </c>
      <c r="E9" s="37">
        <v>4</v>
      </c>
      <c r="F9" s="37">
        <v>4</v>
      </c>
      <c r="G9" s="37"/>
      <c r="H9" s="37"/>
      <c r="I9" s="37"/>
      <c r="J9" s="37"/>
      <c r="K9" s="37" t="s">
        <v>23</v>
      </c>
      <c r="L9" s="37" t="s">
        <v>23</v>
      </c>
      <c r="M9" s="194" t="s">
        <v>23</v>
      </c>
      <c r="N9" s="149"/>
      <c r="O9" s="27"/>
      <c r="P9" s="44">
        <f>E9*F9*ROUND(O9, 2)</f>
        <v>0</v>
      </c>
    </row>
    <row r="10" spans="1:16" s="2" customFormat="1" x14ac:dyDescent="0.25">
      <c r="A10" s="234"/>
      <c r="B10" s="278"/>
      <c r="C10" s="275"/>
      <c r="D10" s="39" t="s">
        <v>232</v>
      </c>
      <c r="E10" s="37">
        <v>4</v>
      </c>
      <c r="F10" s="37">
        <v>2</v>
      </c>
      <c r="G10" s="37"/>
      <c r="H10" s="37"/>
      <c r="I10" s="37"/>
      <c r="J10" s="37"/>
      <c r="K10" s="37" t="s">
        <v>23</v>
      </c>
      <c r="L10" s="37" t="s">
        <v>23</v>
      </c>
      <c r="M10" s="194" t="s">
        <v>23</v>
      </c>
      <c r="N10" s="149"/>
      <c r="O10" s="27"/>
      <c r="P10" s="44">
        <f>E10*F10*ROUND(O10, 2)</f>
        <v>0</v>
      </c>
    </row>
    <row r="11" spans="1:16" s="2" customFormat="1" x14ac:dyDescent="0.25">
      <c r="A11" s="234"/>
      <c r="B11" s="278"/>
      <c r="C11" s="275"/>
      <c r="D11" s="39" t="s">
        <v>202</v>
      </c>
      <c r="E11" s="37">
        <v>2</v>
      </c>
      <c r="F11" s="37">
        <v>1</v>
      </c>
      <c r="G11" s="71"/>
      <c r="H11" s="71"/>
      <c r="I11" s="71"/>
      <c r="J11" s="71"/>
      <c r="K11" s="71"/>
      <c r="L11" s="71" t="s">
        <v>23</v>
      </c>
      <c r="M11" s="38" t="s">
        <v>23</v>
      </c>
      <c r="N11" s="149"/>
      <c r="O11" s="27"/>
      <c r="P11" s="44">
        <f>E11*F11*ROUND(O11, 2)</f>
        <v>0</v>
      </c>
    </row>
    <row r="12" spans="1:16" s="2" customFormat="1" ht="23.25" customHeight="1" x14ac:dyDescent="0.25">
      <c r="A12" s="234"/>
      <c r="B12" s="278"/>
      <c r="C12" s="275"/>
      <c r="D12" s="39" t="s">
        <v>233</v>
      </c>
      <c r="E12" s="37">
        <v>2</v>
      </c>
      <c r="F12" s="37">
        <v>107</v>
      </c>
      <c r="G12" s="71"/>
      <c r="H12" s="71"/>
      <c r="I12" s="71"/>
      <c r="J12" s="71"/>
      <c r="K12" s="71"/>
      <c r="L12" s="71" t="s">
        <v>23</v>
      </c>
      <c r="M12" s="38" t="s">
        <v>23</v>
      </c>
      <c r="N12" s="149"/>
      <c r="O12" s="27"/>
      <c r="P12" s="44">
        <f t="shared" ref="P12:P19" si="0">E12*F12*ROUND(O12, 2)</f>
        <v>0</v>
      </c>
    </row>
    <row r="13" spans="1:16" ht="15.75" thickBot="1" x14ac:dyDescent="0.3">
      <c r="A13" s="236"/>
      <c r="B13" s="278"/>
      <c r="C13" s="275"/>
      <c r="D13" s="39" t="s">
        <v>234</v>
      </c>
      <c r="E13" s="50">
        <v>1</v>
      </c>
      <c r="F13" s="50">
        <v>107</v>
      </c>
      <c r="G13" s="50"/>
      <c r="H13" s="48"/>
      <c r="I13" s="48"/>
      <c r="J13" s="48"/>
      <c r="K13" s="48"/>
      <c r="L13" s="50" t="s">
        <v>23</v>
      </c>
      <c r="M13" s="50"/>
      <c r="N13" s="48"/>
      <c r="O13" s="27"/>
      <c r="P13" s="44">
        <f t="shared" si="0"/>
        <v>0</v>
      </c>
    </row>
    <row r="14" spans="1:16" x14ac:dyDescent="0.25">
      <c r="A14" s="280">
        <v>2</v>
      </c>
      <c r="B14" s="277" t="s">
        <v>235</v>
      </c>
      <c r="C14" s="274" t="s">
        <v>229</v>
      </c>
      <c r="D14" s="117" t="s">
        <v>236</v>
      </c>
      <c r="E14" s="195">
        <v>4</v>
      </c>
      <c r="F14" s="195">
        <v>2</v>
      </c>
      <c r="G14" s="195"/>
      <c r="H14" s="196"/>
      <c r="I14" s="196"/>
      <c r="J14" s="196"/>
      <c r="K14" s="197" t="s">
        <v>23</v>
      </c>
      <c r="L14" s="195" t="s">
        <v>23</v>
      </c>
      <c r="M14" s="195" t="s">
        <v>23</v>
      </c>
      <c r="N14" s="118"/>
      <c r="O14" s="114"/>
      <c r="P14" s="115">
        <f t="shared" si="0"/>
        <v>0</v>
      </c>
    </row>
    <row r="15" spans="1:16" x14ac:dyDescent="0.25">
      <c r="A15" s="268"/>
      <c r="B15" s="278"/>
      <c r="C15" s="275"/>
      <c r="D15" s="40" t="s">
        <v>237</v>
      </c>
      <c r="E15" s="56">
        <v>4</v>
      </c>
      <c r="F15" s="56">
        <v>3</v>
      </c>
      <c r="G15" s="56"/>
      <c r="H15" s="198"/>
      <c r="I15" s="198"/>
      <c r="J15" s="198"/>
      <c r="K15" s="199" t="s">
        <v>23</v>
      </c>
      <c r="L15" s="56" t="s">
        <v>23</v>
      </c>
      <c r="M15" s="56" t="s">
        <v>23</v>
      </c>
      <c r="N15" s="48"/>
      <c r="O15" s="27"/>
      <c r="P15" s="44">
        <f t="shared" si="0"/>
        <v>0</v>
      </c>
    </row>
    <row r="16" spans="1:16" x14ac:dyDescent="0.25">
      <c r="A16" s="268"/>
      <c r="B16" s="278"/>
      <c r="C16" s="275"/>
      <c r="D16" s="40" t="s">
        <v>202</v>
      </c>
      <c r="E16" s="56">
        <v>4</v>
      </c>
      <c r="F16" s="56">
        <v>1</v>
      </c>
      <c r="G16" s="56"/>
      <c r="H16" s="198"/>
      <c r="I16" s="198"/>
      <c r="J16" s="198"/>
      <c r="K16" s="199" t="s">
        <v>23</v>
      </c>
      <c r="L16" s="56" t="s">
        <v>23</v>
      </c>
      <c r="M16" s="56" t="s">
        <v>23</v>
      </c>
      <c r="N16" s="48"/>
      <c r="O16" s="27"/>
      <c r="P16" s="44">
        <f t="shared" si="0"/>
        <v>0</v>
      </c>
    </row>
    <row r="17" spans="1:16" ht="25.5" x14ac:dyDescent="0.25">
      <c r="A17" s="268"/>
      <c r="B17" s="278"/>
      <c r="C17" s="275"/>
      <c r="D17" s="40" t="s">
        <v>238</v>
      </c>
      <c r="E17" s="50">
        <v>2</v>
      </c>
      <c r="F17" s="50">
        <v>5</v>
      </c>
      <c r="G17" s="50"/>
      <c r="H17" s="48"/>
      <c r="I17" s="48"/>
      <c r="J17" s="48"/>
      <c r="K17" s="52"/>
      <c r="L17" s="50" t="s">
        <v>23</v>
      </c>
      <c r="M17" s="50" t="s">
        <v>23</v>
      </c>
      <c r="N17" s="48"/>
      <c r="O17" s="27"/>
      <c r="P17" s="44">
        <f t="shared" si="0"/>
        <v>0</v>
      </c>
    </row>
    <row r="18" spans="1:16" ht="38.25" x14ac:dyDescent="0.25">
      <c r="A18" s="268"/>
      <c r="B18" s="278"/>
      <c r="C18" s="275"/>
      <c r="D18" s="40" t="s">
        <v>239</v>
      </c>
      <c r="E18" s="50">
        <v>2</v>
      </c>
      <c r="F18" s="50">
        <v>5</v>
      </c>
      <c r="G18" s="50"/>
      <c r="H18" s="48"/>
      <c r="I18" s="48"/>
      <c r="J18" s="48"/>
      <c r="K18" s="48"/>
      <c r="L18" s="50" t="s">
        <v>23</v>
      </c>
      <c r="M18" s="50" t="s">
        <v>23</v>
      </c>
      <c r="N18" s="48"/>
      <c r="O18" s="27"/>
      <c r="P18" s="44">
        <f t="shared" si="0"/>
        <v>0</v>
      </c>
    </row>
    <row r="19" spans="1:16" x14ac:dyDescent="0.25">
      <c r="A19" s="281"/>
      <c r="B19" s="279"/>
      <c r="C19" s="276"/>
      <c r="D19" s="119" t="s">
        <v>240</v>
      </c>
      <c r="E19" s="120">
        <v>2</v>
      </c>
      <c r="F19" s="120">
        <v>1</v>
      </c>
      <c r="G19" s="120"/>
      <c r="H19" s="121"/>
      <c r="I19" s="121"/>
      <c r="J19" s="121"/>
      <c r="K19" s="121"/>
      <c r="L19" s="120" t="s">
        <v>23</v>
      </c>
      <c r="M19" s="120" t="s">
        <v>23</v>
      </c>
      <c r="N19" s="121"/>
      <c r="O19" s="122"/>
      <c r="P19" s="123">
        <f t="shared" si="0"/>
        <v>0</v>
      </c>
    </row>
    <row r="20" spans="1:16" x14ac:dyDescent="0.25">
      <c r="A20" s="268">
        <v>4</v>
      </c>
      <c r="B20" s="273" t="s">
        <v>312</v>
      </c>
      <c r="C20" s="269" t="s">
        <v>229</v>
      </c>
      <c r="D20" s="69" t="s">
        <v>246</v>
      </c>
      <c r="E20" s="37">
        <v>4</v>
      </c>
      <c r="F20" s="70">
        <v>62</v>
      </c>
      <c r="G20" s="56"/>
      <c r="H20" s="198"/>
      <c r="I20" s="198"/>
      <c r="J20" s="198"/>
      <c r="K20" s="199" t="s">
        <v>23</v>
      </c>
      <c r="L20" s="56" t="s">
        <v>23</v>
      </c>
      <c r="M20" s="56" t="s">
        <v>23</v>
      </c>
      <c r="N20" s="48"/>
      <c r="O20" s="27"/>
      <c r="P20" s="44">
        <f t="shared" ref="P20:P27" si="1">E20*F20*ROUND(O20, 2)</f>
        <v>0</v>
      </c>
    </row>
    <row r="21" spans="1:16" ht="25.5" x14ac:dyDescent="0.25">
      <c r="A21" s="268"/>
      <c r="B21" s="273"/>
      <c r="C21" s="270"/>
      <c r="D21" s="69" t="s">
        <v>238</v>
      </c>
      <c r="E21" s="37">
        <v>2</v>
      </c>
      <c r="F21" s="70">
        <v>62</v>
      </c>
      <c r="G21" s="50"/>
      <c r="H21" s="48"/>
      <c r="I21" s="48"/>
      <c r="J21" s="48"/>
      <c r="K21" s="52"/>
      <c r="L21" s="50" t="s">
        <v>23</v>
      </c>
      <c r="M21" s="50" t="s">
        <v>23</v>
      </c>
      <c r="N21" s="48"/>
      <c r="O21" s="27"/>
      <c r="P21" s="44">
        <f t="shared" si="1"/>
        <v>0</v>
      </c>
    </row>
    <row r="22" spans="1:16" x14ac:dyDescent="0.25">
      <c r="A22" s="268"/>
      <c r="B22" s="273"/>
      <c r="C22" s="271"/>
      <c r="D22" s="69" t="s">
        <v>241</v>
      </c>
      <c r="E22" s="37">
        <v>1</v>
      </c>
      <c r="F22" s="70">
        <v>62</v>
      </c>
      <c r="G22" s="50"/>
      <c r="H22" s="48"/>
      <c r="I22" s="48"/>
      <c r="J22" s="48"/>
      <c r="K22" s="52"/>
      <c r="L22" s="50" t="s">
        <v>23</v>
      </c>
      <c r="M22" s="50"/>
      <c r="N22" s="48"/>
      <c r="O22" s="27"/>
      <c r="P22" s="44">
        <f t="shared" si="1"/>
        <v>0</v>
      </c>
    </row>
    <row r="23" spans="1:16" x14ac:dyDescent="0.25">
      <c r="A23" s="268">
        <v>5</v>
      </c>
      <c r="B23" s="273" t="s">
        <v>245</v>
      </c>
      <c r="C23" s="272" t="s">
        <v>244</v>
      </c>
      <c r="D23" s="69" t="s">
        <v>242</v>
      </c>
      <c r="E23" s="37">
        <v>1</v>
      </c>
      <c r="F23" s="56">
        <v>1</v>
      </c>
      <c r="G23" s="50"/>
      <c r="H23" s="48"/>
      <c r="I23" s="48"/>
      <c r="J23" s="48"/>
      <c r="K23" s="52"/>
      <c r="L23" s="50" t="s">
        <v>23</v>
      </c>
      <c r="M23" s="50"/>
      <c r="N23" s="48"/>
      <c r="O23" s="230" t="s">
        <v>24</v>
      </c>
      <c r="P23" s="231"/>
    </row>
    <row r="24" spans="1:16" x14ac:dyDescent="0.25">
      <c r="A24" s="268"/>
      <c r="B24" s="273"/>
      <c r="C24" s="270"/>
      <c r="D24" s="69" t="s">
        <v>29</v>
      </c>
      <c r="E24" s="37">
        <v>1</v>
      </c>
      <c r="F24" s="56">
        <v>1</v>
      </c>
      <c r="G24" s="50"/>
      <c r="H24" s="48"/>
      <c r="I24" s="48"/>
      <c r="J24" s="48"/>
      <c r="K24" s="52"/>
      <c r="L24" s="50" t="s">
        <v>23</v>
      </c>
      <c r="M24" s="50"/>
      <c r="N24" s="48"/>
      <c r="O24" s="230" t="s">
        <v>24</v>
      </c>
      <c r="P24" s="231"/>
    </row>
    <row r="25" spans="1:16" x14ac:dyDescent="0.25">
      <c r="A25" s="268"/>
      <c r="B25" s="273"/>
      <c r="C25" s="271"/>
      <c r="D25" s="69" t="s">
        <v>243</v>
      </c>
      <c r="E25" s="37">
        <v>1</v>
      </c>
      <c r="F25" s="56">
        <v>1</v>
      </c>
      <c r="G25" s="50"/>
      <c r="H25" s="48"/>
      <c r="I25" s="48"/>
      <c r="J25" s="48"/>
      <c r="K25" s="52"/>
      <c r="L25" s="50" t="s">
        <v>23</v>
      </c>
      <c r="M25" s="50"/>
      <c r="N25" s="48"/>
      <c r="O25" s="230" t="s">
        <v>24</v>
      </c>
      <c r="P25" s="231"/>
    </row>
    <row r="26" spans="1:16" x14ac:dyDescent="0.25">
      <c r="A26" s="162">
        <v>6</v>
      </c>
      <c r="B26" s="163" t="s">
        <v>289</v>
      </c>
      <c r="C26" s="147" t="s">
        <v>248</v>
      </c>
      <c r="D26" s="164" t="s">
        <v>247</v>
      </c>
      <c r="E26" s="116">
        <v>4</v>
      </c>
      <c r="F26" s="165">
        <v>2</v>
      </c>
      <c r="G26" s="147"/>
      <c r="H26" s="166"/>
      <c r="I26" s="166"/>
      <c r="J26" s="166"/>
      <c r="K26" s="167" t="s">
        <v>23</v>
      </c>
      <c r="L26" s="147" t="s">
        <v>23</v>
      </c>
      <c r="M26" s="147" t="s">
        <v>23</v>
      </c>
      <c r="N26" s="166"/>
      <c r="O26" s="168"/>
      <c r="P26" s="169">
        <f t="shared" si="1"/>
        <v>0</v>
      </c>
    </row>
    <row r="27" spans="1:16" ht="39" thickBot="1" x14ac:dyDescent="0.3">
      <c r="A27" s="148">
        <v>7</v>
      </c>
      <c r="B27" s="157" t="s">
        <v>290</v>
      </c>
      <c r="C27" s="51" t="s">
        <v>293</v>
      </c>
      <c r="D27" s="158" t="s">
        <v>291</v>
      </c>
      <c r="E27" s="159">
        <v>2</v>
      </c>
      <c r="F27" s="160">
        <v>1</v>
      </c>
      <c r="G27" s="51"/>
      <c r="H27" s="49"/>
      <c r="I27" s="49"/>
      <c r="J27" s="49"/>
      <c r="K27" s="161"/>
      <c r="L27" s="51" t="s">
        <v>23</v>
      </c>
      <c r="M27" s="51" t="s">
        <v>23</v>
      </c>
      <c r="N27" s="49"/>
      <c r="O27" s="35"/>
      <c r="P27" s="43">
        <f t="shared" si="1"/>
        <v>0</v>
      </c>
    </row>
    <row r="28" spans="1:16" ht="15.75" thickBot="1" x14ac:dyDescent="0.3">
      <c r="O28" s="41" t="s">
        <v>25</v>
      </c>
      <c r="P28" s="42">
        <f>SUM(P8:P22,P26:P27)</f>
        <v>0</v>
      </c>
    </row>
    <row r="30" spans="1:16" x14ac:dyDescent="0.25">
      <c r="A30" s="204"/>
      <c r="B30" s="203"/>
      <c r="C30" s="203"/>
      <c r="D30" s="203"/>
      <c r="E30" s="205"/>
      <c r="F30" s="205"/>
      <c r="G30" s="205"/>
      <c r="H30" s="203"/>
      <c r="I30" s="203"/>
      <c r="J30" s="203"/>
      <c r="K30" s="203"/>
    </row>
    <row r="31" spans="1:16" x14ac:dyDescent="0.25">
      <c r="A31" s="204"/>
      <c r="B31" s="203"/>
      <c r="C31" s="203"/>
      <c r="D31" s="203"/>
      <c r="E31" s="205"/>
      <c r="F31" s="205"/>
      <c r="G31" s="205"/>
      <c r="H31" s="203"/>
      <c r="I31" s="203"/>
      <c r="J31" s="203"/>
      <c r="K31" s="203"/>
    </row>
    <row r="32" spans="1:16" x14ac:dyDescent="0.25">
      <c r="A32" s="204"/>
      <c r="B32" s="203"/>
      <c r="C32" s="203"/>
      <c r="D32" s="203"/>
      <c r="E32" s="205"/>
      <c r="F32" s="205"/>
      <c r="G32" s="205"/>
      <c r="H32" s="203"/>
      <c r="I32" s="203"/>
      <c r="J32" s="203"/>
      <c r="K32" s="203"/>
    </row>
    <row r="33" spans="1:11" x14ac:dyDescent="0.25">
      <c r="A33" s="206" t="s">
        <v>313</v>
      </c>
      <c r="B33" s="206"/>
      <c r="C33" s="203"/>
      <c r="D33" s="203"/>
      <c r="E33" s="205"/>
      <c r="F33" s="206" t="s">
        <v>314</v>
      </c>
      <c r="G33" s="205"/>
      <c r="H33" s="203"/>
      <c r="I33" s="203"/>
      <c r="J33" s="203"/>
      <c r="K33" s="203"/>
    </row>
    <row r="34" spans="1:11" ht="30" customHeight="1" x14ac:dyDescent="0.25">
      <c r="A34" s="204"/>
      <c r="B34" s="203"/>
      <c r="C34" s="203"/>
      <c r="D34" s="203"/>
      <c r="E34" s="205"/>
      <c r="F34" s="214" t="s">
        <v>315</v>
      </c>
      <c r="G34" s="214"/>
      <c r="H34" s="214"/>
      <c r="I34" s="214"/>
      <c r="J34" s="214"/>
      <c r="K34" s="203"/>
    </row>
    <row r="35" spans="1:11" x14ac:dyDescent="0.25">
      <c r="A35" s="204"/>
      <c r="B35" s="203"/>
      <c r="C35" s="203"/>
      <c r="D35" s="203"/>
      <c r="E35" s="205"/>
      <c r="F35" s="205"/>
      <c r="G35" s="205"/>
      <c r="H35" s="203"/>
      <c r="I35" s="203"/>
      <c r="J35" s="203"/>
      <c r="K35" s="203"/>
    </row>
  </sheetData>
  <sheetProtection algorithmName="SHA-512" hashValue="/FeZfnkDKE89PnNWt0owkqa0HwUGlpgBYPVQph7PTOyWNDA1oX76IPtdwUJkNwGoifFM5RqVWiPvoSMh27e7KA==" saltValue="CMhZFncpcClFsTcxes46fw==" spinCount="100000" sheet="1" objects="1" scenarios="1"/>
  <mergeCells count="31">
    <mergeCell ref="C8:C13"/>
    <mergeCell ref="B14:B19"/>
    <mergeCell ref="G6:J6"/>
    <mergeCell ref="K6:M6"/>
    <mergeCell ref="A8:A13"/>
    <mergeCell ref="B8:B13"/>
    <mergeCell ref="A14:A19"/>
    <mergeCell ref="A1:F1"/>
    <mergeCell ref="G1:P1"/>
    <mergeCell ref="A2:I2"/>
    <mergeCell ref="A3:I3"/>
    <mergeCell ref="A5:A7"/>
    <mergeCell ref="C5:C7"/>
    <mergeCell ref="F5:F7"/>
    <mergeCell ref="G5:N5"/>
    <mergeCell ref="O5:O7"/>
    <mergeCell ref="P5:P7"/>
    <mergeCell ref="B5:B7"/>
    <mergeCell ref="D5:D7"/>
    <mergeCell ref="E5:E7"/>
    <mergeCell ref="O25:P25"/>
    <mergeCell ref="O23:P23"/>
    <mergeCell ref="O24:P24"/>
    <mergeCell ref="C14:C19"/>
    <mergeCell ref="B20:B22"/>
    <mergeCell ref="F34:J34"/>
    <mergeCell ref="A20:A22"/>
    <mergeCell ref="A23:A25"/>
    <mergeCell ref="C20:C22"/>
    <mergeCell ref="C23:C25"/>
    <mergeCell ref="B23:B25"/>
  </mergeCells>
  <pageMargins left="0.7" right="0.7" top="0.75" bottom="0.75" header="0.3" footer="0.3"/>
  <pageSetup paperSize="9" scale="68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4"/>
  <sheetViews>
    <sheetView zoomScaleNormal="100" workbookViewId="0">
      <selection activeCell="P18" sqref="P18"/>
    </sheetView>
  </sheetViews>
  <sheetFormatPr defaultColWidth="8.7109375" defaultRowHeight="15" x14ac:dyDescent="0.25"/>
  <cols>
    <col min="1" max="1" width="6" style="17" customWidth="1"/>
    <col min="2" max="2" width="15" style="1" customWidth="1"/>
    <col min="3" max="3" width="16.7109375" style="1" customWidth="1"/>
    <col min="4" max="4" width="68.570312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140625" style="1" customWidth="1"/>
    <col min="16" max="16" width="16.14062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262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" customHeight="1" x14ac:dyDescent="0.25">
      <c r="A2" s="223" t="s">
        <v>212</v>
      </c>
      <c r="B2" s="223"/>
      <c r="C2" s="223"/>
      <c r="D2" s="223"/>
      <c r="E2" s="223"/>
      <c r="F2" s="223"/>
      <c r="G2" s="223"/>
      <c r="H2" s="223"/>
      <c r="I2" s="22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x14ac:dyDescent="0.25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x14ac:dyDescent="0.25">
      <c r="A8" s="282">
        <v>1</v>
      </c>
      <c r="B8" s="284" t="s">
        <v>205</v>
      </c>
      <c r="C8" s="217" t="s">
        <v>203</v>
      </c>
      <c r="D8" s="85" t="s">
        <v>206</v>
      </c>
      <c r="E8" s="26">
        <v>1</v>
      </c>
      <c r="F8" s="26">
        <v>1</v>
      </c>
      <c r="G8" s="53"/>
      <c r="H8" s="53"/>
      <c r="I8" s="53"/>
      <c r="J8" s="53"/>
      <c r="K8" s="53"/>
      <c r="L8" s="26" t="s">
        <v>23</v>
      </c>
      <c r="M8" s="26"/>
      <c r="N8" s="53"/>
      <c r="O8" s="55"/>
      <c r="P8" s="57">
        <f>E8*F8*ROUND(O8, 2)</f>
        <v>0</v>
      </c>
    </row>
    <row r="9" spans="1:16" s="2" customFormat="1" x14ac:dyDescent="0.2">
      <c r="A9" s="283"/>
      <c r="B9" s="284"/>
      <c r="C9" s="217"/>
      <c r="D9" s="109" t="s">
        <v>207</v>
      </c>
      <c r="E9" s="61">
        <v>1</v>
      </c>
      <c r="F9" s="61">
        <v>1</v>
      </c>
      <c r="G9" s="53"/>
      <c r="H9" s="53"/>
      <c r="I9" s="53"/>
      <c r="J9" s="53"/>
      <c r="K9" s="53"/>
      <c r="L9" s="61" t="s">
        <v>23</v>
      </c>
      <c r="M9" s="61"/>
      <c r="N9" s="53"/>
      <c r="O9" s="55"/>
      <c r="P9" s="57">
        <f t="shared" ref="P9:P11" si="0">E9*F9*ROUND(O9, 2)</f>
        <v>0</v>
      </c>
    </row>
    <row r="10" spans="1:16" s="2" customFormat="1" x14ac:dyDescent="0.2">
      <c r="A10" s="283"/>
      <c r="B10" s="284"/>
      <c r="C10" s="217"/>
      <c r="D10" s="109" t="s">
        <v>208</v>
      </c>
      <c r="E10" s="61">
        <v>1</v>
      </c>
      <c r="F10" s="61">
        <v>1</v>
      </c>
      <c r="G10" s="26"/>
      <c r="H10" s="53"/>
      <c r="I10" s="53"/>
      <c r="J10" s="53"/>
      <c r="K10" s="53"/>
      <c r="L10" s="61" t="s">
        <v>23</v>
      </c>
      <c r="M10" s="61"/>
      <c r="N10" s="53"/>
      <c r="O10" s="55"/>
      <c r="P10" s="57">
        <f t="shared" si="0"/>
        <v>0</v>
      </c>
    </row>
    <row r="11" spans="1:16" s="2" customFormat="1" x14ac:dyDescent="0.2">
      <c r="A11" s="283"/>
      <c r="B11" s="284"/>
      <c r="C11" s="217"/>
      <c r="D11" s="109" t="s">
        <v>211</v>
      </c>
      <c r="E11" s="61">
        <v>1</v>
      </c>
      <c r="F11" s="61">
        <v>1</v>
      </c>
      <c r="G11" s="53"/>
      <c r="H11" s="53"/>
      <c r="I11" s="53"/>
      <c r="J11" s="53"/>
      <c r="K11" s="53"/>
      <c r="L11" s="61" t="s">
        <v>23</v>
      </c>
      <c r="M11" s="61"/>
      <c r="N11" s="53"/>
      <c r="O11" s="55"/>
      <c r="P11" s="57">
        <f t="shared" si="0"/>
        <v>0</v>
      </c>
    </row>
    <row r="12" spans="1:16" x14ac:dyDescent="0.25">
      <c r="A12" s="283"/>
      <c r="B12" s="284"/>
      <c r="C12" s="217"/>
      <c r="D12" s="85" t="s">
        <v>228</v>
      </c>
      <c r="E12" s="61">
        <v>1</v>
      </c>
      <c r="F12" s="61">
        <v>1</v>
      </c>
      <c r="G12" s="53"/>
      <c r="H12" s="60"/>
      <c r="I12" s="60"/>
      <c r="J12" s="60"/>
      <c r="K12" s="60"/>
      <c r="L12" s="61" t="s">
        <v>23</v>
      </c>
      <c r="M12" s="61"/>
      <c r="N12" s="60"/>
      <c r="O12" s="55"/>
      <c r="P12" s="57">
        <f t="shared" ref="P12:P13" si="1">E12*F12*ROUND(O12, 2)</f>
        <v>0</v>
      </c>
    </row>
    <row r="13" spans="1:16" x14ac:dyDescent="0.25">
      <c r="A13" s="283"/>
      <c r="B13" s="284"/>
      <c r="C13" s="217"/>
      <c r="D13" s="109" t="s">
        <v>204</v>
      </c>
      <c r="E13" s="61">
        <v>1</v>
      </c>
      <c r="F13" s="61">
        <v>1</v>
      </c>
      <c r="G13" s="26"/>
      <c r="H13" s="61"/>
      <c r="I13" s="61"/>
      <c r="J13" s="61"/>
      <c r="K13" s="61"/>
      <c r="L13" s="61" t="s">
        <v>23</v>
      </c>
      <c r="M13" s="61"/>
      <c r="N13" s="61"/>
      <c r="O13" s="55"/>
      <c r="P13" s="57">
        <f t="shared" si="1"/>
        <v>0</v>
      </c>
    </row>
    <row r="14" spans="1:16" x14ac:dyDescent="0.25">
      <c r="A14" s="264">
        <v>2</v>
      </c>
      <c r="B14" s="284" t="s">
        <v>209</v>
      </c>
      <c r="C14" s="217" t="s">
        <v>203</v>
      </c>
      <c r="D14" s="85" t="s">
        <v>206</v>
      </c>
      <c r="E14" s="111">
        <v>1</v>
      </c>
      <c r="F14" s="111">
        <v>1</v>
      </c>
      <c r="G14" s="53"/>
      <c r="H14" s="53"/>
      <c r="I14" s="53"/>
      <c r="J14" s="53"/>
      <c r="K14" s="53"/>
      <c r="L14" s="111" t="s">
        <v>23</v>
      </c>
      <c r="M14" s="111"/>
      <c r="N14" s="53"/>
      <c r="O14" s="55"/>
      <c r="P14" s="57">
        <f t="shared" ref="P14:P17" si="2">E14*F14*ROUND(O14, 2)</f>
        <v>0</v>
      </c>
    </row>
    <row r="15" spans="1:16" x14ac:dyDescent="0.25">
      <c r="A15" s="241"/>
      <c r="B15" s="284"/>
      <c r="C15" s="217"/>
      <c r="D15" s="109" t="s">
        <v>210</v>
      </c>
      <c r="E15" s="61">
        <v>1</v>
      </c>
      <c r="F15" s="61">
        <v>1</v>
      </c>
      <c r="G15" s="53"/>
      <c r="H15" s="53"/>
      <c r="I15" s="53"/>
      <c r="J15" s="53"/>
      <c r="K15" s="53"/>
      <c r="L15" s="61" t="s">
        <v>23</v>
      </c>
      <c r="M15" s="61"/>
      <c r="N15" s="53"/>
      <c r="O15" s="55"/>
      <c r="P15" s="57">
        <f t="shared" si="2"/>
        <v>0</v>
      </c>
    </row>
    <row r="16" spans="1:16" x14ac:dyDescent="0.25">
      <c r="A16" s="241"/>
      <c r="B16" s="284"/>
      <c r="C16" s="217"/>
      <c r="D16" s="109" t="s">
        <v>211</v>
      </c>
      <c r="E16" s="61">
        <v>1</v>
      </c>
      <c r="F16" s="61">
        <v>1</v>
      </c>
      <c r="G16" s="111"/>
      <c r="H16" s="53"/>
      <c r="I16" s="53"/>
      <c r="J16" s="53"/>
      <c r="K16" s="53"/>
      <c r="L16" s="61" t="s">
        <v>23</v>
      </c>
      <c r="M16" s="61"/>
      <c r="N16" s="53"/>
      <c r="O16" s="55"/>
      <c r="P16" s="57">
        <f t="shared" si="2"/>
        <v>0</v>
      </c>
    </row>
    <row r="17" spans="1:16" ht="15.75" thickBot="1" x14ac:dyDescent="0.3">
      <c r="A17" s="242"/>
      <c r="B17" s="285"/>
      <c r="C17" s="263"/>
      <c r="D17" s="112" t="s">
        <v>204</v>
      </c>
      <c r="E17" s="62">
        <v>1</v>
      </c>
      <c r="F17" s="62">
        <v>1</v>
      </c>
      <c r="G17" s="80"/>
      <c r="H17" s="80"/>
      <c r="I17" s="80"/>
      <c r="J17" s="80"/>
      <c r="K17" s="80"/>
      <c r="L17" s="62" t="s">
        <v>23</v>
      </c>
      <c r="M17" s="62"/>
      <c r="N17" s="80"/>
      <c r="O17" s="58"/>
      <c r="P17" s="59">
        <f t="shared" si="2"/>
        <v>0</v>
      </c>
    </row>
    <row r="18" spans="1:16" ht="15.75" thickBot="1" x14ac:dyDescent="0.3">
      <c r="O18" s="41" t="s">
        <v>25</v>
      </c>
      <c r="P18" s="42">
        <f>SUM(P8:P17)</f>
        <v>0</v>
      </c>
    </row>
    <row r="19" spans="1:16" x14ac:dyDescent="0.25">
      <c r="A19" s="204"/>
      <c r="B19" s="203"/>
      <c r="C19" s="203"/>
      <c r="D19" s="203"/>
      <c r="E19" s="205"/>
      <c r="F19" s="205"/>
      <c r="G19" s="205"/>
      <c r="H19" s="203"/>
      <c r="I19" s="203"/>
      <c r="J19" s="203"/>
      <c r="K19" s="203"/>
      <c r="L19" s="203"/>
    </row>
    <row r="20" spans="1:16" x14ac:dyDescent="0.25">
      <c r="A20" s="204"/>
      <c r="B20" s="203"/>
      <c r="C20" s="203"/>
      <c r="D20" s="203"/>
      <c r="E20" s="205"/>
      <c r="F20" s="205"/>
      <c r="G20" s="205"/>
      <c r="H20" s="203"/>
      <c r="I20" s="203"/>
      <c r="J20" s="203"/>
      <c r="K20" s="203"/>
      <c r="L20" s="203"/>
    </row>
    <row r="21" spans="1:16" x14ac:dyDescent="0.25">
      <c r="A21" s="204"/>
      <c r="B21" s="203"/>
      <c r="C21" s="203"/>
      <c r="D21" s="203"/>
      <c r="E21" s="205"/>
      <c r="F21" s="205"/>
      <c r="G21" s="205"/>
      <c r="H21" s="203"/>
      <c r="I21" s="203"/>
      <c r="J21" s="203"/>
      <c r="K21" s="203"/>
      <c r="L21" s="203"/>
    </row>
    <row r="22" spans="1:16" x14ac:dyDescent="0.25">
      <c r="A22" s="204"/>
      <c r="B22" s="203"/>
      <c r="C22" s="203"/>
      <c r="D22" s="203"/>
      <c r="E22" s="205"/>
      <c r="F22" s="205"/>
      <c r="G22" s="205"/>
      <c r="H22" s="203"/>
      <c r="I22" s="203"/>
      <c r="J22" s="203"/>
      <c r="K22" s="203"/>
      <c r="L22" s="203"/>
    </row>
    <row r="23" spans="1:16" x14ac:dyDescent="0.25">
      <c r="A23" s="206" t="s">
        <v>313</v>
      </c>
      <c r="B23" s="206"/>
      <c r="C23" s="203"/>
      <c r="D23" s="203"/>
      <c r="E23" s="206" t="s">
        <v>314</v>
      </c>
      <c r="F23" s="205"/>
      <c r="G23" s="205"/>
      <c r="H23" s="203"/>
      <c r="I23" s="203"/>
      <c r="J23" s="203"/>
      <c r="K23" s="203"/>
      <c r="L23" s="203"/>
    </row>
    <row r="24" spans="1:16" ht="30" customHeight="1" x14ac:dyDescent="0.25">
      <c r="A24" s="204"/>
      <c r="B24" s="203"/>
      <c r="C24" s="203"/>
      <c r="D24" s="203"/>
      <c r="E24" s="214" t="s">
        <v>315</v>
      </c>
      <c r="F24" s="214"/>
      <c r="G24" s="214"/>
      <c r="H24" s="214"/>
      <c r="I24" s="214"/>
      <c r="J24" s="203"/>
      <c r="K24" s="203"/>
      <c r="L24" s="203"/>
    </row>
  </sheetData>
  <sheetProtection algorithmName="SHA-512" hashValue="cFrXxlvzPddGpUOU3FLNTDc4TGn8KcEd4M9RYeosT3OVS/qdkSFWTn9mKWmjj0ezzNt2j+QeqAFX1/e5jIZ4fQ==" saltValue="UYMwIdvCptlqg4Nbiwq8Xg==" spinCount="100000" sheet="1" objects="1" scenarios="1"/>
  <mergeCells count="22"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  <mergeCell ref="E24:I24"/>
    <mergeCell ref="A8:A13"/>
    <mergeCell ref="A14:A17"/>
    <mergeCell ref="B8:B13"/>
    <mergeCell ref="C8:C13"/>
    <mergeCell ref="B14:B17"/>
    <mergeCell ref="C14:C17"/>
  </mergeCells>
  <pageMargins left="0.7" right="0.7" top="0.75" bottom="0.75" header="0.3" footer="0.3"/>
  <pageSetup paperSize="9" scale="67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3"/>
  <sheetViews>
    <sheetView zoomScaleNormal="100" workbookViewId="0">
      <selection activeCell="I17" sqref="I17"/>
    </sheetView>
  </sheetViews>
  <sheetFormatPr defaultRowHeight="15" x14ac:dyDescent="0.25"/>
  <cols>
    <col min="1" max="1" width="6" customWidth="1"/>
    <col min="2" max="2" width="39.42578125" customWidth="1"/>
    <col min="3" max="3" width="68.7109375" customWidth="1"/>
    <col min="8" max="8" width="16.7109375" customWidth="1"/>
    <col min="9" max="9" width="18.7109375" customWidth="1"/>
  </cols>
  <sheetData>
    <row r="1" spans="1:9" ht="36.75" customHeight="1" x14ac:dyDescent="0.25">
      <c r="A1" s="218"/>
      <c r="B1" s="218"/>
      <c r="C1" s="218"/>
      <c r="D1" s="21"/>
      <c r="E1" s="227" t="s">
        <v>302</v>
      </c>
      <c r="F1" s="227"/>
      <c r="G1" s="227"/>
      <c r="H1" s="227"/>
      <c r="I1" s="227"/>
    </row>
    <row r="2" spans="1:9" ht="15.75" x14ac:dyDescent="0.25">
      <c r="A2" s="223" t="s">
        <v>227</v>
      </c>
      <c r="B2" s="223"/>
      <c r="C2" s="223"/>
      <c r="D2" s="223"/>
      <c r="E2" s="223"/>
      <c r="F2" s="1"/>
      <c r="G2" s="1"/>
      <c r="H2" s="1"/>
      <c r="I2" s="1"/>
    </row>
    <row r="3" spans="1:9" ht="15.75" x14ac:dyDescent="0.25">
      <c r="A3" s="223" t="s">
        <v>8</v>
      </c>
      <c r="B3" s="223"/>
      <c r="C3" s="223"/>
      <c r="D3" s="142"/>
      <c r="E3" s="142"/>
      <c r="F3" s="1"/>
      <c r="G3" s="1"/>
      <c r="H3" s="1"/>
      <c r="I3" s="1"/>
    </row>
    <row r="4" spans="1:9" ht="15.75" x14ac:dyDescent="0.25">
      <c r="A4" s="142"/>
      <c r="B4" s="142"/>
      <c r="C4" s="142"/>
      <c r="D4" s="142"/>
      <c r="E4" s="142"/>
      <c r="F4" s="1"/>
      <c r="G4" s="1"/>
      <c r="H4" s="1"/>
      <c r="I4" s="1"/>
    </row>
    <row r="5" spans="1:9" ht="15.75" x14ac:dyDescent="0.25">
      <c r="A5" s="223" t="s">
        <v>294</v>
      </c>
      <c r="B5" s="223"/>
      <c r="C5" s="223"/>
      <c r="D5" s="223"/>
      <c r="E5" s="223"/>
      <c r="F5" s="1"/>
      <c r="G5" s="1"/>
      <c r="H5" s="1"/>
      <c r="I5" s="1"/>
    </row>
    <row r="6" spans="1:9" ht="15.75" thickBot="1" x14ac:dyDescent="0.3">
      <c r="A6" s="17"/>
      <c r="B6" s="1"/>
      <c r="C6" s="1"/>
      <c r="D6" s="11"/>
      <c r="E6" s="11"/>
      <c r="F6" s="1"/>
      <c r="G6" s="1"/>
      <c r="H6" s="1"/>
      <c r="I6" s="1"/>
    </row>
    <row r="7" spans="1:9" x14ac:dyDescent="0.25">
      <c r="A7" s="219" t="s">
        <v>6</v>
      </c>
      <c r="B7" s="221" t="s">
        <v>0</v>
      </c>
      <c r="C7" s="221" t="s">
        <v>2</v>
      </c>
      <c r="D7" s="219" t="s">
        <v>3</v>
      </c>
      <c r="E7" s="219" t="s">
        <v>9</v>
      </c>
      <c r="F7" s="286" t="s">
        <v>295</v>
      </c>
      <c r="G7" s="287"/>
      <c r="H7" s="219" t="s">
        <v>11</v>
      </c>
      <c r="I7" s="219" t="s">
        <v>12</v>
      </c>
    </row>
    <row r="8" spans="1:9" x14ac:dyDescent="0.25">
      <c r="A8" s="220"/>
      <c r="B8" s="220"/>
      <c r="C8" s="220"/>
      <c r="D8" s="222"/>
      <c r="E8" s="222"/>
      <c r="F8" s="288"/>
      <c r="G8" s="289"/>
      <c r="H8" s="222"/>
      <c r="I8" s="222"/>
    </row>
    <row r="9" spans="1:9" ht="61.5" thickBot="1" x14ac:dyDescent="0.3">
      <c r="A9" s="220"/>
      <c r="B9" s="220"/>
      <c r="C9" s="220"/>
      <c r="D9" s="222"/>
      <c r="E9" s="222"/>
      <c r="F9" s="190" t="s">
        <v>296</v>
      </c>
      <c r="G9" s="190" t="s">
        <v>297</v>
      </c>
      <c r="H9" s="222"/>
      <c r="I9" s="222"/>
    </row>
    <row r="10" spans="1:9" x14ac:dyDescent="0.25">
      <c r="A10" s="170"/>
      <c r="B10" s="290" t="s">
        <v>298</v>
      </c>
      <c r="C10" s="291"/>
      <c r="D10" s="291"/>
      <c r="E10" s="291"/>
      <c r="F10" s="291"/>
      <c r="G10" s="291"/>
      <c r="H10" s="291"/>
      <c r="I10" s="292"/>
    </row>
    <row r="11" spans="1:9" ht="25.5" x14ac:dyDescent="0.25">
      <c r="A11" s="143">
        <v>1</v>
      </c>
      <c r="B11" s="86" t="s">
        <v>303</v>
      </c>
      <c r="C11" s="86" t="s">
        <v>299</v>
      </c>
      <c r="D11" s="149">
        <v>12</v>
      </c>
      <c r="E11" s="149">
        <v>1</v>
      </c>
      <c r="F11" s="149" t="s">
        <v>23</v>
      </c>
      <c r="G11" s="74"/>
      <c r="H11" s="27"/>
      <c r="I11" s="44">
        <f>D11*E11*ROUND(H11, 2)</f>
        <v>0</v>
      </c>
    </row>
    <row r="12" spans="1:9" x14ac:dyDescent="0.25">
      <c r="A12" s="143">
        <v>2</v>
      </c>
      <c r="B12" s="86" t="s">
        <v>306</v>
      </c>
      <c r="C12" s="86" t="s">
        <v>299</v>
      </c>
      <c r="D12" s="149">
        <v>12</v>
      </c>
      <c r="E12" s="149">
        <v>1</v>
      </c>
      <c r="F12" s="149" t="s">
        <v>23</v>
      </c>
      <c r="G12" s="74"/>
      <c r="H12" s="27"/>
      <c r="I12" s="44">
        <f>D12*E12*ROUND(H12, 2)</f>
        <v>0</v>
      </c>
    </row>
    <row r="13" spans="1:9" ht="25.5" x14ac:dyDescent="0.25">
      <c r="A13" s="143">
        <v>3</v>
      </c>
      <c r="B13" s="86" t="s">
        <v>303</v>
      </c>
      <c r="C13" s="86" t="s">
        <v>304</v>
      </c>
      <c r="D13" s="149">
        <v>1</v>
      </c>
      <c r="E13" s="149">
        <v>1</v>
      </c>
      <c r="F13" s="149"/>
      <c r="G13" s="74" t="s">
        <v>23</v>
      </c>
      <c r="H13" s="27"/>
      <c r="I13" s="44">
        <f t="shared" ref="I13:I15" si="0">D13*E13*ROUND(H13, 2)</f>
        <v>0</v>
      </c>
    </row>
    <row r="14" spans="1:9" x14ac:dyDescent="0.25">
      <c r="A14" s="144">
        <v>4</v>
      </c>
      <c r="B14" s="171" t="s">
        <v>306</v>
      </c>
      <c r="C14" s="171" t="s">
        <v>305</v>
      </c>
      <c r="D14" s="124">
        <v>1</v>
      </c>
      <c r="E14" s="124">
        <v>1</v>
      </c>
      <c r="F14" s="124"/>
      <c r="G14" s="126" t="s">
        <v>23</v>
      </c>
      <c r="H14" s="122"/>
      <c r="I14" s="44">
        <f t="shared" si="0"/>
        <v>0</v>
      </c>
    </row>
    <row r="15" spans="1:9" ht="15.75" thickBot="1" x14ac:dyDescent="0.3">
      <c r="A15" s="145">
        <v>5</v>
      </c>
      <c r="B15" s="87" t="s">
        <v>300</v>
      </c>
      <c r="C15" s="172" t="s">
        <v>301</v>
      </c>
      <c r="D15" s="150">
        <v>1</v>
      </c>
      <c r="E15" s="150">
        <v>1</v>
      </c>
      <c r="F15" s="150"/>
      <c r="G15" s="81" t="s">
        <v>23</v>
      </c>
      <c r="H15" s="35"/>
      <c r="I15" s="123">
        <f t="shared" si="0"/>
        <v>0</v>
      </c>
    </row>
    <row r="16" spans="1:9" ht="15.75" thickBot="1" x14ac:dyDescent="0.3">
      <c r="A16" s="17"/>
      <c r="B16" s="1"/>
      <c r="C16" s="1"/>
      <c r="D16" s="11"/>
      <c r="E16" s="11"/>
      <c r="F16" s="1"/>
      <c r="G16" s="1"/>
      <c r="H16" s="41" t="s">
        <v>25</v>
      </c>
      <c r="I16" s="173">
        <f>SUM(I11:I15)</f>
        <v>0</v>
      </c>
    </row>
    <row r="18" spans="1:8" x14ac:dyDescent="0.25">
      <c r="A18" s="203"/>
      <c r="B18" s="203"/>
      <c r="C18" s="203"/>
      <c r="D18" s="203"/>
      <c r="E18" s="203"/>
      <c r="F18" s="203"/>
      <c r="G18" s="203"/>
    </row>
    <row r="19" spans="1:8" x14ac:dyDescent="0.25">
      <c r="A19" s="203"/>
      <c r="B19" s="203"/>
      <c r="C19" s="203"/>
      <c r="D19" s="203"/>
      <c r="E19" s="203"/>
      <c r="F19" s="203"/>
      <c r="G19" s="203"/>
    </row>
    <row r="20" spans="1:8" x14ac:dyDescent="0.25">
      <c r="A20" s="203"/>
      <c r="B20" s="203"/>
      <c r="C20" s="203"/>
      <c r="D20" s="203"/>
      <c r="E20" s="203"/>
      <c r="F20" s="203"/>
      <c r="G20" s="203"/>
    </row>
    <row r="21" spans="1:8" x14ac:dyDescent="0.25">
      <c r="A21" s="206" t="s">
        <v>313</v>
      </c>
      <c r="B21" s="206"/>
      <c r="C21" s="203"/>
      <c r="D21" s="206" t="s">
        <v>314</v>
      </c>
      <c r="E21" s="203"/>
      <c r="F21" s="203"/>
      <c r="G21" s="203"/>
    </row>
    <row r="22" spans="1:8" ht="30" customHeight="1" x14ac:dyDescent="0.25">
      <c r="A22" s="203"/>
      <c r="B22" s="203"/>
      <c r="C22" s="203"/>
      <c r="D22" s="214" t="s">
        <v>315</v>
      </c>
      <c r="E22" s="214"/>
      <c r="F22" s="214"/>
      <c r="G22" s="214"/>
      <c r="H22" s="200"/>
    </row>
    <row r="23" spans="1:8" x14ac:dyDescent="0.25">
      <c r="A23" s="203"/>
      <c r="B23" s="203"/>
      <c r="C23" s="203"/>
      <c r="D23" s="203"/>
      <c r="E23" s="203"/>
      <c r="F23" s="203"/>
      <c r="G23" s="203"/>
    </row>
  </sheetData>
  <sheetProtection algorithmName="SHA-512" hashValue="hAH2HhLSnYsdUSqtXvFRBvCgWOpWKcpIhiwuxzrsM/RkywPxi5TXRTObxLQo+RZ9+0lvGIeEF/14+DTV7yKF4g==" saltValue="hJCBB5zKjPLLNPnu0OdabQ==" spinCount="100000" sheet="1" objects="1" scenarios="1"/>
  <mergeCells count="15">
    <mergeCell ref="A7:A9"/>
    <mergeCell ref="B7:B9"/>
    <mergeCell ref="C7:C9"/>
    <mergeCell ref="D7:D9"/>
    <mergeCell ref="E7:E9"/>
    <mergeCell ref="A1:C1"/>
    <mergeCell ref="E1:I1"/>
    <mergeCell ref="A2:E2"/>
    <mergeCell ref="A3:C3"/>
    <mergeCell ref="A5:E5"/>
    <mergeCell ref="D22:G22"/>
    <mergeCell ref="F7:G8"/>
    <mergeCell ref="H7:H9"/>
    <mergeCell ref="I7:I9"/>
    <mergeCell ref="B10:I10"/>
  </mergeCells>
  <pageMargins left="0.7" right="0.7" top="0.75" bottom="0.75" header="0.3" footer="0.3"/>
  <pageSetup paperSize="9" scale="7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79"/>
  <sheetViews>
    <sheetView tabSelected="1" showWhiteSpace="0" zoomScaleNormal="100" workbookViewId="0">
      <selection activeCell="O58" sqref="O58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30.2851562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42578125" style="1" customWidth="1"/>
    <col min="16" max="16" width="17.28515625" style="1" customWidth="1"/>
    <col min="17" max="16384" width="8.7109375" style="1"/>
  </cols>
  <sheetData>
    <row r="1" spans="1:17" ht="54.95" customHeight="1" x14ac:dyDescent="0.25">
      <c r="A1" s="218"/>
      <c r="B1" s="218"/>
      <c r="C1" s="218"/>
      <c r="D1" s="218"/>
      <c r="E1" s="218"/>
      <c r="F1" s="218"/>
      <c r="G1" s="227" t="s">
        <v>251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7" ht="28.5" customHeight="1" x14ac:dyDescent="0.25">
      <c r="A2" s="213" t="s">
        <v>69</v>
      </c>
      <c r="B2" s="213"/>
      <c r="C2" s="213"/>
      <c r="D2" s="213"/>
      <c r="E2" s="213"/>
      <c r="F2" s="213"/>
      <c r="G2" s="213"/>
      <c r="H2" s="213"/>
      <c r="I2" s="213"/>
    </row>
    <row r="3" spans="1:17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7" ht="15" customHeight="1" thickBot="1" x14ac:dyDescent="0.3"/>
    <row r="5" spans="1:17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7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7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7" ht="38.25" x14ac:dyDescent="0.25">
      <c r="A8" s="215">
        <v>1</v>
      </c>
      <c r="B8" s="138" t="s">
        <v>263</v>
      </c>
      <c r="C8" s="137" t="s">
        <v>265</v>
      </c>
      <c r="D8" s="141" t="s">
        <v>267</v>
      </c>
      <c r="E8" s="138">
        <v>0.25</v>
      </c>
      <c r="F8" s="138">
        <v>1</v>
      </c>
      <c r="G8" s="139"/>
      <c r="H8" s="139"/>
      <c r="I8" s="140"/>
      <c r="J8" s="140"/>
      <c r="K8" s="140"/>
      <c r="L8" s="140" t="s">
        <v>23</v>
      </c>
      <c r="M8" s="140"/>
      <c r="N8" s="31" t="s">
        <v>23</v>
      </c>
      <c r="O8" s="36"/>
      <c r="P8" s="179">
        <f>E8*F8*ROUND(O8,2)</f>
        <v>0</v>
      </c>
    </row>
    <row r="9" spans="1:17" ht="25.5" x14ac:dyDescent="0.25">
      <c r="A9" s="216"/>
      <c r="B9" s="181" t="s">
        <v>264</v>
      </c>
      <c r="C9" s="177" t="s">
        <v>266</v>
      </c>
      <c r="D9" s="180" t="s">
        <v>268</v>
      </c>
      <c r="E9" s="181">
        <v>0.25</v>
      </c>
      <c r="F9" s="181">
        <v>1</v>
      </c>
      <c r="G9" s="182"/>
      <c r="H9" s="182"/>
      <c r="I9" s="183"/>
      <c r="J9" s="183"/>
      <c r="K9" s="183"/>
      <c r="L9" s="183" t="s">
        <v>23</v>
      </c>
      <c r="M9" s="183"/>
      <c r="N9" s="153" t="s">
        <v>23</v>
      </c>
      <c r="O9" s="27"/>
      <c r="P9" s="184">
        <f>E9*F9*ROUND(O9,2)</f>
        <v>0</v>
      </c>
    </row>
    <row r="10" spans="1:17" s="2" customFormat="1" ht="38.25" x14ac:dyDescent="0.25">
      <c r="A10" s="234">
        <v>2</v>
      </c>
      <c r="B10" s="151" t="s">
        <v>70</v>
      </c>
      <c r="C10" s="151" t="s">
        <v>71</v>
      </c>
      <c r="D10" s="73" t="s">
        <v>272</v>
      </c>
      <c r="E10" s="177">
        <v>0.5</v>
      </c>
      <c r="F10" s="53">
        <v>1</v>
      </c>
      <c r="G10" s="153"/>
      <c r="H10" s="153"/>
      <c r="I10" s="153"/>
      <c r="J10" s="153"/>
      <c r="K10" s="153"/>
      <c r="L10" s="153" t="s">
        <v>23</v>
      </c>
      <c r="M10" s="74"/>
      <c r="N10" s="153" t="s">
        <v>23</v>
      </c>
      <c r="O10" s="27"/>
      <c r="P10" s="32">
        <f>E10*F10*ROUND(O10,2)</f>
        <v>0</v>
      </c>
    </row>
    <row r="11" spans="1:17" s="2" customFormat="1" x14ac:dyDescent="0.25">
      <c r="A11" s="234"/>
      <c r="B11" s="217" t="s">
        <v>72</v>
      </c>
      <c r="C11" s="151" t="s">
        <v>73</v>
      </c>
      <c r="D11" s="73" t="s">
        <v>269</v>
      </c>
      <c r="E11" s="177">
        <v>0.25</v>
      </c>
      <c r="F11" s="53">
        <v>1</v>
      </c>
      <c r="G11" s="153"/>
      <c r="H11" s="153"/>
      <c r="I11" s="153"/>
      <c r="J11" s="153"/>
      <c r="K11" s="153"/>
      <c r="L11" s="153" t="s">
        <v>23</v>
      </c>
      <c r="M11" s="74"/>
      <c r="N11" s="153" t="s">
        <v>23</v>
      </c>
      <c r="O11" s="27"/>
      <c r="P11" s="32">
        <f>E11*F11*ROUND(O11,2)</f>
        <v>0</v>
      </c>
    </row>
    <row r="12" spans="1:17" s="2" customFormat="1" x14ac:dyDescent="0.25">
      <c r="A12" s="234"/>
      <c r="B12" s="217"/>
      <c r="C12" s="151" t="s">
        <v>270</v>
      </c>
      <c r="D12" s="73" t="s">
        <v>271</v>
      </c>
      <c r="E12" s="153">
        <v>0.25</v>
      </c>
      <c r="F12" s="53">
        <v>1</v>
      </c>
      <c r="G12" s="153"/>
      <c r="H12" s="153"/>
      <c r="I12" s="153"/>
      <c r="J12" s="153"/>
      <c r="K12" s="153"/>
      <c r="L12" s="153" t="s">
        <v>23</v>
      </c>
      <c r="M12" s="74"/>
      <c r="N12" s="153" t="s">
        <v>23</v>
      </c>
      <c r="O12" s="27"/>
      <c r="P12" s="32">
        <f t="shared" ref="P12:P19" si="0">E12*F12*ROUND(O12,2)</f>
        <v>0</v>
      </c>
      <c r="Q12" s="25"/>
    </row>
    <row r="13" spans="1:17" s="2" customFormat="1" ht="38.25" x14ac:dyDescent="0.25">
      <c r="A13" s="234"/>
      <c r="B13" s="217" t="s">
        <v>74</v>
      </c>
      <c r="C13" s="151" t="s">
        <v>75</v>
      </c>
      <c r="D13" s="73" t="s">
        <v>273</v>
      </c>
      <c r="E13" s="153">
        <v>0.25</v>
      </c>
      <c r="F13" s="53">
        <v>1</v>
      </c>
      <c r="G13" s="153"/>
      <c r="H13" s="153"/>
      <c r="I13" s="153"/>
      <c r="J13" s="153"/>
      <c r="K13" s="153"/>
      <c r="L13" s="153" t="s">
        <v>23</v>
      </c>
      <c r="M13" s="74"/>
      <c r="N13" s="153" t="s">
        <v>23</v>
      </c>
      <c r="O13" s="27"/>
      <c r="P13" s="32">
        <f t="shared" si="0"/>
        <v>0</v>
      </c>
      <c r="Q13" s="25"/>
    </row>
    <row r="14" spans="1:17" s="2" customFormat="1" x14ac:dyDescent="0.25">
      <c r="A14" s="234"/>
      <c r="B14" s="217"/>
      <c r="C14" s="151" t="s">
        <v>274</v>
      </c>
      <c r="D14" s="73" t="s">
        <v>276</v>
      </c>
      <c r="E14" s="153">
        <v>1</v>
      </c>
      <c r="F14" s="53">
        <v>1</v>
      </c>
      <c r="G14" s="153"/>
      <c r="H14" s="153"/>
      <c r="I14" s="153"/>
      <c r="J14" s="153"/>
      <c r="K14" s="153"/>
      <c r="L14" s="153" t="s">
        <v>23</v>
      </c>
      <c r="M14" s="74"/>
      <c r="N14" s="153"/>
      <c r="O14" s="27"/>
      <c r="P14" s="32">
        <f t="shared" si="0"/>
        <v>0</v>
      </c>
      <c r="Q14" s="25"/>
    </row>
    <row r="15" spans="1:17" s="2" customFormat="1" x14ac:dyDescent="0.25">
      <c r="A15" s="234"/>
      <c r="B15" s="217"/>
      <c r="C15" s="151" t="s">
        <v>275</v>
      </c>
      <c r="D15" s="73" t="s">
        <v>277</v>
      </c>
      <c r="E15" s="153">
        <v>1</v>
      </c>
      <c r="F15" s="53">
        <v>1</v>
      </c>
      <c r="G15" s="153"/>
      <c r="H15" s="153"/>
      <c r="I15" s="153"/>
      <c r="J15" s="153"/>
      <c r="K15" s="153"/>
      <c r="L15" s="153" t="s">
        <v>23</v>
      </c>
      <c r="M15" s="74"/>
      <c r="N15" s="153"/>
      <c r="O15" s="27"/>
      <c r="P15" s="32">
        <f t="shared" si="0"/>
        <v>0</v>
      </c>
      <c r="Q15" s="25"/>
    </row>
    <row r="16" spans="1:17" s="2" customFormat="1" x14ac:dyDescent="0.25">
      <c r="A16" s="234"/>
      <c r="B16" s="217"/>
      <c r="C16" s="151" t="s">
        <v>222</v>
      </c>
      <c r="D16" s="73" t="s">
        <v>221</v>
      </c>
      <c r="E16" s="153">
        <v>1</v>
      </c>
      <c r="F16" s="53">
        <v>4</v>
      </c>
      <c r="G16" s="153"/>
      <c r="H16" s="153"/>
      <c r="I16" s="153"/>
      <c r="J16" s="153"/>
      <c r="K16" s="153"/>
      <c r="L16" s="153" t="s">
        <v>23</v>
      </c>
      <c r="M16" s="74"/>
      <c r="N16" s="153"/>
      <c r="O16" s="27"/>
      <c r="P16" s="32">
        <f t="shared" si="0"/>
        <v>0</v>
      </c>
      <c r="Q16" s="25"/>
    </row>
    <row r="17" spans="1:17" s="2" customFormat="1" x14ac:dyDescent="0.25">
      <c r="A17" s="234"/>
      <c r="B17" s="217"/>
      <c r="C17" s="217" t="s">
        <v>278</v>
      </c>
      <c r="D17" s="73" t="s">
        <v>279</v>
      </c>
      <c r="E17" s="153">
        <v>1</v>
      </c>
      <c r="F17" s="53">
        <v>1</v>
      </c>
      <c r="G17" s="153"/>
      <c r="H17" s="153"/>
      <c r="I17" s="153"/>
      <c r="J17" s="153"/>
      <c r="K17" s="153"/>
      <c r="L17" s="153" t="s">
        <v>23</v>
      </c>
      <c r="M17" s="74"/>
      <c r="N17" s="153" t="s">
        <v>23</v>
      </c>
      <c r="O17" s="27"/>
      <c r="P17" s="32">
        <f t="shared" si="0"/>
        <v>0</v>
      </c>
      <c r="Q17" s="25"/>
    </row>
    <row r="18" spans="1:17" s="2" customFormat="1" x14ac:dyDescent="0.25">
      <c r="A18" s="234"/>
      <c r="B18" s="217"/>
      <c r="C18" s="217"/>
      <c r="D18" s="73" t="s">
        <v>280</v>
      </c>
      <c r="E18" s="153">
        <v>0.25</v>
      </c>
      <c r="F18" s="53">
        <v>1</v>
      </c>
      <c r="G18" s="153"/>
      <c r="H18" s="153"/>
      <c r="I18" s="153"/>
      <c r="J18" s="153"/>
      <c r="K18" s="153"/>
      <c r="L18" s="153" t="s">
        <v>23</v>
      </c>
      <c r="M18" s="74"/>
      <c r="N18" s="153" t="s">
        <v>23</v>
      </c>
      <c r="O18" s="27"/>
      <c r="P18" s="32">
        <f t="shared" si="0"/>
        <v>0</v>
      </c>
      <c r="Q18" s="25"/>
    </row>
    <row r="19" spans="1:17" s="2" customFormat="1" x14ac:dyDescent="0.25">
      <c r="A19" s="234"/>
      <c r="B19" s="217"/>
      <c r="C19" s="217"/>
      <c r="D19" s="73" t="s">
        <v>309</v>
      </c>
      <c r="E19" s="153">
        <v>0.25</v>
      </c>
      <c r="F19" s="53">
        <v>1</v>
      </c>
      <c r="G19" s="153"/>
      <c r="H19" s="153"/>
      <c r="I19" s="153"/>
      <c r="J19" s="153"/>
      <c r="K19" s="153"/>
      <c r="L19" s="153" t="s">
        <v>23</v>
      </c>
      <c r="M19" s="74"/>
      <c r="N19" s="153" t="s">
        <v>23</v>
      </c>
      <c r="O19" s="27"/>
      <c r="P19" s="32">
        <f t="shared" si="0"/>
        <v>0</v>
      </c>
      <c r="Q19" s="25"/>
    </row>
    <row r="20" spans="1:17" s="2" customFormat="1" x14ac:dyDescent="0.25">
      <c r="A20" s="234"/>
      <c r="B20" s="217"/>
      <c r="C20" s="217" t="s">
        <v>223</v>
      </c>
      <c r="D20" s="73" t="s">
        <v>224</v>
      </c>
      <c r="E20" s="153">
        <v>1</v>
      </c>
      <c r="F20" s="53">
        <v>3</v>
      </c>
      <c r="G20" s="153"/>
      <c r="H20" s="153"/>
      <c r="I20" s="153"/>
      <c r="J20" s="153"/>
      <c r="K20" s="153"/>
      <c r="L20" s="153" t="s">
        <v>23</v>
      </c>
      <c r="M20" s="74"/>
      <c r="N20" s="153"/>
      <c r="O20" s="27"/>
      <c r="P20" s="32">
        <f t="shared" ref="P20:P30" si="1">E20*F20*ROUND(O20, 2)</f>
        <v>0</v>
      </c>
      <c r="Q20" s="25"/>
    </row>
    <row r="21" spans="1:17" s="2" customFormat="1" x14ac:dyDescent="0.25">
      <c r="A21" s="234"/>
      <c r="B21" s="217"/>
      <c r="C21" s="217"/>
      <c r="D21" s="73" t="s">
        <v>225</v>
      </c>
      <c r="E21" s="153">
        <v>1</v>
      </c>
      <c r="F21" s="53">
        <v>3</v>
      </c>
      <c r="G21" s="153"/>
      <c r="H21" s="153"/>
      <c r="I21" s="153"/>
      <c r="J21" s="153"/>
      <c r="K21" s="153"/>
      <c r="L21" s="153" t="s">
        <v>23</v>
      </c>
      <c r="M21" s="74"/>
      <c r="N21" s="153"/>
      <c r="O21" s="27"/>
      <c r="P21" s="32">
        <f t="shared" si="1"/>
        <v>0</v>
      </c>
      <c r="Q21" s="25"/>
    </row>
    <row r="22" spans="1:17" s="2" customFormat="1" ht="25.5" x14ac:dyDescent="0.25">
      <c r="A22" s="234"/>
      <c r="B22" s="151" t="s">
        <v>76</v>
      </c>
      <c r="C22" s="151" t="s">
        <v>307</v>
      </c>
      <c r="D22" s="73" t="s">
        <v>310</v>
      </c>
      <c r="E22" s="153">
        <v>1</v>
      </c>
      <c r="F22" s="53">
        <v>1</v>
      </c>
      <c r="G22" s="153"/>
      <c r="H22" s="153"/>
      <c r="I22" s="153"/>
      <c r="J22" s="153"/>
      <c r="K22" s="153"/>
      <c r="L22" s="153" t="s">
        <v>23</v>
      </c>
      <c r="M22" s="74"/>
      <c r="N22" s="153" t="s">
        <v>23</v>
      </c>
      <c r="O22" s="27"/>
      <c r="P22" s="32">
        <f t="shared" si="1"/>
        <v>0</v>
      </c>
    </row>
    <row r="23" spans="1:17" s="2" customFormat="1" ht="25.5" x14ac:dyDescent="0.25">
      <c r="A23" s="234"/>
      <c r="B23" s="217" t="s">
        <v>85</v>
      </c>
      <c r="C23" s="151" t="s">
        <v>77</v>
      </c>
      <c r="D23" s="73" t="s">
        <v>311</v>
      </c>
      <c r="E23" s="153">
        <v>0.5</v>
      </c>
      <c r="F23" s="53">
        <v>1</v>
      </c>
      <c r="G23" s="153"/>
      <c r="H23" s="153"/>
      <c r="I23" s="153"/>
      <c r="J23" s="153"/>
      <c r="K23" s="153"/>
      <c r="L23" s="153" t="s">
        <v>23</v>
      </c>
      <c r="M23" s="74"/>
      <c r="N23" s="153" t="s">
        <v>23</v>
      </c>
      <c r="O23" s="27"/>
      <c r="P23" s="32">
        <f t="shared" si="1"/>
        <v>0</v>
      </c>
    </row>
    <row r="24" spans="1:17" s="2" customFormat="1" ht="25.5" x14ac:dyDescent="0.25">
      <c r="A24" s="234"/>
      <c r="B24" s="217"/>
      <c r="C24" s="151" t="s">
        <v>282</v>
      </c>
      <c r="D24" s="85" t="s">
        <v>281</v>
      </c>
      <c r="E24" s="153">
        <v>0.5</v>
      </c>
      <c r="F24" s="53">
        <v>1</v>
      </c>
      <c r="G24" s="153"/>
      <c r="H24" s="153"/>
      <c r="I24" s="153"/>
      <c r="J24" s="153"/>
      <c r="K24" s="153"/>
      <c r="L24" s="153" t="s">
        <v>23</v>
      </c>
      <c r="M24" s="74"/>
      <c r="N24" s="153" t="s">
        <v>23</v>
      </c>
      <c r="O24" s="27"/>
      <c r="P24" s="32">
        <f t="shared" si="1"/>
        <v>0</v>
      </c>
    </row>
    <row r="25" spans="1:17" s="2" customFormat="1" ht="14.25" customHeight="1" x14ac:dyDescent="0.25">
      <c r="A25" s="234"/>
      <c r="B25" s="217"/>
      <c r="C25" s="151" t="s">
        <v>222</v>
      </c>
      <c r="D25" s="73" t="s">
        <v>221</v>
      </c>
      <c r="E25" s="153">
        <v>1</v>
      </c>
      <c r="F25" s="53">
        <v>4</v>
      </c>
      <c r="G25" s="153"/>
      <c r="H25" s="153"/>
      <c r="I25" s="153"/>
      <c r="J25" s="153"/>
      <c r="K25" s="153"/>
      <c r="L25" s="153" t="s">
        <v>23</v>
      </c>
      <c r="M25" s="74"/>
      <c r="N25" s="153"/>
      <c r="O25" s="27"/>
      <c r="P25" s="32">
        <f t="shared" si="1"/>
        <v>0</v>
      </c>
    </row>
    <row r="26" spans="1:17" s="2" customFormat="1" ht="14.25" customHeight="1" x14ac:dyDescent="0.25">
      <c r="A26" s="234"/>
      <c r="B26" s="217"/>
      <c r="C26" s="217" t="s">
        <v>283</v>
      </c>
      <c r="D26" s="73" t="s">
        <v>279</v>
      </c>
      <c r="E26" s="153">
        <v>1</v>
      </c>
      <c r="F26" s="53">
        <v>1</v>
      </c>
      <c r="G26" s="153"/>
      <c r="H26" s="153"/>
      <c r="I26" s="153"/>
      <c r="J26" s="153"/>
      <c r="K26" s="153"/>
      <c r="L26" s="153" t="s">
        <v>23</v>
      </c>
      <c r="M26" s="74"/>
      <c r="N26" s="153" t="s">
        <v>23</v>
      </c>
      <c r="O26" s="27"/>
      <c r="P26" s="32">
        <f t="shared" si="1"/>
        <v>0</v>
      </c>
    </row>
    <row r="27" spans="1:17" s="2" customFormat="1" ht="14.25" customHeight="1" x14ac:dyDescent="0.25">
      <c r="A27" s="234"/>
      <c r="B27" s="217"/>
      <c r="C27" s="217"/>
      <c r="D27" s="73" t="s">
        <v>284</v>
      </c>
      <c r="E27" s="153">
        <v>0.25</v>
      </c>
      <c r="F27" s="53">
        <v>1</v>
      </c>
      <c r="G27" s="153"/>
      <c r="H27" s="153"/>
      <c r="I27" s="153"/>
      <c r="J27" s="153"/>
      <c r="K27" s="153"/>
      <c r="L27" s="153" t="s">
        <v>23</v>
      </c>
      <c r="M27" s="74"/>
      <c r="N27" s="153" t="s">
        <v>23</v>
      </c>
      <c r="O27" s="27"/>
      <c r="P27" s="32">
        <f t="shared" si="1"/>
        <v>0</v>
      </c>
    </row>
    <row r="28" spans="1:17" s="2" customFormat="1" ht="14.25" customHeight="1" x14ac:dyDescent="0.25">
      <c r="A28" s="234"/>
      <c r="B28" s="217"/>
      <c r="C28" s="217"/>
      <c r="D28" s="73" t="s">
        <v>285</v>
      </c>
      <c r="E28" s="153">
        <v>0</v>
      </c>
      <c r="F28" s="53">
        <v>1</v>
      </c>
      <c r="G28" s="153"/>
      <c r="H28" s="153"/>
      <c r="I28" s="153"/>
      <c r="J28" s="153"/>
      <c r="K28" s="153"/>
      <c r="L28" s="153" t="s">
        <v>23</v>
      </c>
      <c r="M28" s="74"/>
      <c r="N28" s="153" t="s">
        <v>23</v>
      </c>
      <c r="O28" s="27"/>
      <c r="P28" s="32">
        <f t="shared" si="1"/>
        <v>0</v>
      </c>
    </row>
    <row r="29" spans="1:17" s="2" customFormat="1" x14ac:dyDescent="0.25">
      <c r="A29" s="234"/>
      <c r="B29" s="217"/>
      <c r="C29" s="217" t="s">
        <v>223</v>
      </c>
      <c r="D29" s="73" t="s">
        <v>224</v>
      </c>
      <c r="E29" s="153">
        <v>1</v>
      </c>
      <c r="F29" s="53">
        <v>4</v>
      </c>
      <c r="G29" s="153"/>
      <c r="H29" s="153"/>
      <c r="I29" s="153"/>
      <c r="J29" s="153"/>
      <c r="K29" s="153"/>
      <c r="L29" s="153" t="s">
        <v>23</v>
      </c>
      <c r="M29" s="74"/>
      <c r="N29" s="153"/>
      <c r="O29" s="27"/>
      <c r="P29" s="32">
        <f t="shared" si="1"/>
        <v>0</v>
      </c>
    </row>
    <row r="30" spans="1:17" s="2" customFormat="1" x14ac:dyDescent="0.25">
      <c r="A30" s="234"/>
      <c r="B30" s="217"/>
      <c r="C30" s="217"/>
      <c r="D30" s="73" t="s">
        <v>225</v>
      </c>
      <c r="E30" s="153">
        <v>1</v>
      </c>
      <c r="F30" s="53">
        <v>4</v>
      </c>
      <c r="G30" s="153"/>
      <c r="H30" s="153"/>
      <c r="I30" s="153"/>
      <c r="J30" s="153"/>
      <c r="K30" s="153"/>
      <c r="L30" s="153" t="s">
        <v>23</v>
      </c>
      <c r="M30" s="74"/>
      <c r="N30" s="153"/>
      <c r="O30" s="27"/>
      <c r="P30" s="32">
        <f t="shared" si="1"/>
        <v>0</v>
      </c>
    </row>
    <row r="31" spans="1:17" s="2" customFormat="1" x14ac:dyDescent="0.25">
      <c r="A31" s="234">
        <v>3</v>
      </c>
      <c r="B31" s="235" t="s">
        <v>78</v>
      </c>
      <c r="C31" s="235" t="s">
        <v>79</v>
      </c>
      <c r="D31" s="75" t="s">
        <v>48</v>
      </c>
      <c r="E31" s="53">
        <v>365</v>
      </c>
      <c r="F31" s="53">
        <v>1</v>
      </c>
      <c r="G31" s="153" t="s">
        <v>23</v>
      </c>
      <c r="H31" s="53"/>
      <c r="I31" s="53"/>
      <c r="J31" s="153"/>
      <c r="K31" s="153"/>
      <c r="L31" s="153" t="s">
        <v>23</v>
      </c>
      <c r="M31" s="74"/>
      <c r="N31" s="153"/>
      <c r="O31" s="230" t="s">
        <v>24</v>
      </c>
      <c r="P31" s="231"/>
    </row>
    <row r="32" spans="1:17" s="2" customFormat="1" x14ac:dyDescent="0.2">
      <c r="A32" s="234"/>
      <c r="B32" s="235"/>
      <c r="C32" s="235"/>
      <c r="D32" s="45" t="s">
        <v>80</v>
      </c>
      <c r="E32" s="53">
        <v>1</v>
      </c>
      <c r="F32" s="53">
        <v>1</v>
      </c>
      <c r="G32" s="153"/>
      <c r="H32" s="153"/>
      <c r="I32" s="153"/>
      <c r="J32" s="153"/>
      <c r="K32" s="153"/>
      <c r="L32" s="153" t="s">
        <v>23</v>
      </c>
      <c r="M32" s="74"/>
      <c r="N32" s="153"/>
      <c r="O32" s="230" t="s">
        <v>24</v>
      </c>
      <c r="P32" s="231"/>
    </row>
    <row r="33" spans="1:16" s="2" customFormat="1" x14ac:dyDescent="0.2">
      <c r="A33" s="234"/>
      <c r="B33" s="235"/>
      <c r="C33" s="235"/>
      <c r="D33" s="45" t="s">
        <v>27</v>
      </c>
      <c r="E33" s="53">
        <v>1</v>
      </c>
      <c r="F33" s="53">
        <v>1</v>
      </c>
      <c r="G33" s="153"/>
      <c r="H33" s="153"/>
      <c r="I33" s="153"/>
      <c r="J33" s="153"/>
      <c r="K33" s="153"/>
      <c r="L33" s="153" t="s">
        <v>23</v>
      </c>
      <c r="M33" s="74"/>
      <c r="N33" s="153"/>
      <c r="O33" s="230" t="s">
        <v>24</v>
      </c>
      <c r="P33" s="231"/>
    </row>
    <row r="34" spans="1:16" s="2" customFormat="1" x14ac:dyDescent="0.2">
      <c r="A34" s="234"/>
      <c r="B34" s="235"/>
      <c r="C34" s="235"/>
      <c r="D34" s="76" t="s">
        <v>81</v>
      </c>
      <c r="E34" s="53">
        <v>1</v>
      </c>
      <c r="F34" s="53">
        <v>1</v>
      </c>
      <c r="G34" s="153"/>
      <c r="H34" s="53"/>
      <c r="I34" s="53"/>
      <c r="J34" s="153"/>
      <c r="K34" s="153"/>
      <c r="L34" s="153" t="s">
        <v>23</v>
      </c>
      <c r="M34" s="74"/>
      <c r="N34" s="153"/>
      <c r="O34" s="230" t="s">
        <v>24</v>
      </c>
      <c r="P34" s="231"/>
    </row>
    <row r="35" spans="1:16" s="2" customFormat="1" x14ac:dyDescent="0.25">
      <c r="A35" s="234">
        <v>4</v>
      </c>
      <c r="B35" s="235" t="s">
        <v>86</v>
      </c>
      <c r="C35" s="235" t="s">
        <v>82</v>
      </c>
      <c r="D35" s="75" t="s">
        <v>48</v>
      </c>
      <c r="E35" s="53">
        <v>365</v>
      </c>
      <c r="F35" s="53">
        <v>1</v>
      </c>
      <c r="G35" s="153" t="s">
        <v>23</v>
      </c>
      <c r="H35" s="53"/>
      <c r="I35" s="53"/>
      <c r="J35" s="153"/>
      <c r="K35" s="153"/>
      <c r="L35" s="153" t="s">
        <v>23</v>
      </c>
      <c r="M35" s="74"/>
      <c r="N35" s="153"/>
      <c r="O35" s="230" t="s">
        <v>24</v>
      </c>
      <c r="P35" s="231"/>
    </row>
    <row r="36" spans="1:16" s="2" customFormat="1" ht="15" customHeight="1" x14ac:dyDescent="0.2">
      <c r="A36" s="234"/>
      <c r="B36" s="235"/>
      <c r="C36" s="235"/>
      <c r="D36" s="45" t="s">
        <v>80</v>
      </c>
      <c r="E36" s="53">
        <v>1</v>
      </c>
      <c r="F36" s="53">
        <v>1</v>
      </c>
      <c r="G36" s="153"/>
      <c r="H36" s="153"/>
      <c r="I36" s="153"/>
      <c r="J36" s="153"/>
      <c r="K36" s="153"/>
      <c r="L36" s="153" t="s">
        <v>23</v>
      </c>
      <c r="M36" s="74"/>
      <c r="N36" s="153"/>
      <c r="O36" s="230" t="s">
        <v>24</v>
      </c>
      <c r="P36" s="231"/>
    </row>
    <row r="37" spans="1:16" s="2" customFormat="1" ht="15" customHeight="1" x14ac:dyDescent="0.2">
      <c r="A37" s="234"/>
      <c r="B37" s="235"/>
      <c r="C37" s="235"/>
      <c r="D37" s="45" t="s">
        <v>27</v>
      </c>
      <c r="E37" s="53">
        <v>1</v>
      </c>
      <c r="F37" s="53">
        <v>1</v>
      </c>
      <c r="G37" s="153"/>
      <c r="H37" s="153"/>
      <c r="I37" s="153"/>
      <c r="J37" s="153"/>
      <c r="K37" s="153"/>
      <c r="L37" s="153" t="s">
        <v>23</v>
      </c>
      <c r="M37" s="74"/>
      <c r="N37" s="153"/>
      <c r="O37" s="230" t="s">
        <v>24</v>
      </c>
      <c r="P37" s="231"/>
    </row>
    <row r="38" spans="1:16" s="2" customFormat="1" ht="15" customHeight="1" x14ac:dyDescent="0.2">
      <c r="A38" s="234"/>
      <c r="B38" s="235"/>
      <c r="C38" s="235"/>
      <c r="D38" s="76" t="s">
        <v>81</v>
      </c>
      <c r="E38" s="53">
        <v>1</v>
      </c>
      <c r="F38" s="53">
        <v>1</v>
      </c>
      <c r="G38" s="153"/>
      <c r="H38" s="53"/>
      <c r="I38" s="53"/>
      <c r="J38" s="153"/>
      <c r="K38" s="153"/>
      <c r="L38" s="153" t="s">
        <v>23</v>
      </c>
      <c r="M38" s="74"/>
      <c r="N38" s="153"/>
      <c r="O38" s="230" t="s">
        <v>24</v>
      </c>
      <c r="P38" s="231"/>
    </row>
    <row r="39" spans="1:16" s="11" customFormat="1" ht="15" customHeight="1" x14ac:dyDescent="0.25">
      <c r="A39" s="234">
        <v>5</v>
      </c>
      <c r="B39" s="235" t="s">
        <v>87</v>
      </c>
      <c r="C39" s="235"/>
      <c r="D39" s="77" t="s">
        <v>48</v>
      </c>
      <c r="E39" s="53">
        <v>365</v>
      </c>
      <c r="F39" s="53">
        <v>2</v>
      </c>
      <c r="G39" s="153" t="s">
        <v>23</v>
      </c>
      <c r="H39" s="153"/>
      <c r="I39" s="153"/>
      <c r="J39" s="153"/>
      <c r="K39" s="153"/>
      <c r="L39" s="153" t="s">
        <v>23</v>
      </c>
      <c r="M39" s="74"/>
      <c r="N39" s="153"/>
      <c r="O39" s="27"/>
      <c r="P39" s="32">
        <f t="shared" ref="P39:P58" si="2">E39*F39*ROUND(O39, 2)</f>
        <v>0</v>
      </c>
    </row>
    <row r="40" spans="1:16" s="2" customFormat="1" ht="15" customHeight="1" x14ac:dyDescent="0.25">
      <c r="A40" s="234"/>
      <c r="B40" s="235"/>
      <c r="C40" s="235"/>
      <c r="D40" s="77" t="s">
        <v>56</v>
      </c>
      <c r="E40" s="53">
        <v>1</v>
      </c>
      <c r="F40" s="53">
        <v>1</v>
      </c>
      <c r="G40" s="153"/>
      <c r="H40" s="153"/>
      <c r="I40" s="153"/>
      <c r="J40" s="153"/>
      <c r="K40" s="153"/>
      <c r="L40" s="153" t="s">
        <v>23</v>
      </c>
      <c r="M40" s="74"/>
      <c r="N40" s="153"/>
      <c r="O40" s="27"/>
      <c r="P40" s="32">
        <f t="shared" si="2"/>
        <v>0</v>
      </c>
    </row>
    <row r="41" spans="1:16" s="2" customFormat="1" ht="15" customHeight="1" x14ac:dyDescent="0.25">
      <c r="A41" s="234"/>
      <c r="B41" s="235"/>
      <c r="C41" s="235"/>
      <c r="D41" s="77" t="s">
        <v>31</v>
      </c>
      <c r="E41" s="53">
        <v>2</v>
      </c>
      <c r="F41" s="53">
        <v>2</v>
      </c>
      <c r="G41" s="153"/>
      <c r="H41" s="153"/>
      <c r="I41" s="153"/>
      <c r="J41" s="153"/>
      <c r="K41" s="153"/>
      <c r="L41" s="153" t="s">
        <v>23</v>
      </c>
      <c r="M41" s="74" t="s">
        <v>23</v>
      </c>
      <c r="N41" s="153"/>
      <c r="O41" s="27"/>
      <c r="P41" s="32">
        <f t="shared" si="2"/>
        <v>0</v>
      </c>
    </row>
    <row r="42" spans="1:16" s="2" customFormat="1" ht="15" customHeight="1" x14ac:dyDescent="0.25">
      <c r="A42" s="234"/>
      <c r="B42" s="235"/>
      <c r="C42" s="235"/>
      <c r="D42" s="77" t="s">
        <v>32</v>
      </c>
      <c r="E42" s="53">
        <v>2</v>
      </c>
      <c r="F42" s="53">
        <v>2</v>
      </c>
      <c r="G42" s="153"/>
      <c r="H42" s="153"/>
      <c r="I42" s="153"/>
      <c r="J42" s="153"/>
      <c r="K42" s="153"/>
      <c r="L42" s="153" t="s">
        <v>23</v>
      </c>
      <c r="M42" s="74" t="s">
        <v>23</v>
      </c>
      <c r="N42" s="153"/>
      <c r="O42" s="27"/>
      <c r="P42" s="32">
        <f t="shared" si="2"/>
        <v>0</v>
      </c>
    </row>
    <row r="43" spans="1:16" s="2" customFormat="1" ht="15" customHeight="1" x14ac:dyDescent="0.25">
      <c r="A43" s="234"/>
      <c r="B43" s="235"/>
      <c r="C43" s="235"/>
      <c r="D43" s="77" t="s">
        <v>33</v>
      </c>
      <c r="E43" s="53">
        <v>2</v>
      </c>
      <c r="F43" s="53">
        <v>2</v>
      </c>
      <c r="G43" s="153"/>
      <c r="H43" s="153"/>
      <c r="I43" s="153"/>
      <c r="J43" s="153"/>
      <c r="K43" s="153"/>
      <c r="L43" s="153" t="s">
        <v>23</v>
      </c>
      <c r="M43" s="74" t="s">
        <v>23</v>
      </c>
      <c r="N43" s="153"/>
      <c r="O43" s="27"/>
      <c r="P43" s="32">
        <f t="shared" si="2"/>
        <v>0</v>
      </c>
    </row>
    <row r="44" spans="1:16" s="2" customFormat="1" ht="15" customHeight="1" x14ac:dyDescent="0.25">
      <c r="A44" s="234"/>
      <c r="B44" s="235"/>
      <c r="C44" s="235"/>
      <c r="D44" s="77" t="s">
        <v>57</v>
      </c>
      <c r="E44" s="53">
        <v>1</v>
      </c>
      <c r="F44" s="53">
        <v>2</v>
      </c>
      <c r="G44" s="153"/>
      <c r="H44" s="153"/>
      <c r="I44" s="153"/>
      <c r="J44" s="153"/>
      <c r="K44" s="153"/>
      <c r="L44" s="153" t="s">
        <v>23</v>
      </c>
      <c r="M44" s="74"/>
      <c r="N44" s="153"/>
      <c r="O44" s="27"/>
      <c r="P44" s="32">
        <f t="shared" si="2"/>
        <v>0</v>
      </c>
    </row>
    <row r="45" spans="1:16" s="2" customFormat="1" ht="15" customHeight="1" x14ac:dyDescent="0.25">
      <c r="A45" s="234"/>
      <c r="B45" s="235"/>
      <c r="C45" s="235"/>
      <c r="D45" s="77" t="s">
        <v>58</v>
      </c>
      <c r="E45" s="53">
        <v>1</v>
      </c>
      <c r="F45" s="53">
        <v>2</v>
      </c>
      <c r="G45" s="153"/>
      <c r="H45" s="153"/>
      <c r="I45" s="153"/>
      <c r="J45" s="153"/>
      <c r="K45" s="153"/>
      <c r="L45" s="153" t="s">
        <v>23</v>
      </c>
      <c r="M45" s="74"/>
      <c r="N45" s="153"/>
      <c r="O45" s="27"/>
      <c r="P45" s="32">
        <f t="shared" si="2"/>
        <v>0</v>
      </c>
    </row>
    <row r="46" spans="1:16" s="2" customFormat="1" ht="15" customHeight="1" x14ac:dyDescent="0.25">
      <c r="A46" s="234"/>
      <c r="B46" s="235"/>
      <c r="C46" s="235"/>
      <c r="D46" s="77" t="s">
        <v>34</v>
      </c>
      <c r="E46" s="53">
        <v>2</v>
      </c>
      <c r="F46" s="53">
        <v>2</v>
      </c>
      <c r="G46" s="153"/>
      <c r="H46" s="153"/>
      <c r="I46" s="153"/>
      <c r="J46" s="153"/>
      <c r="K46" s="153"/>
      <c r="L46" s="153" t="s">
        <v>23</v>
      </c>
      <c r="M46" s="74" t="s">
        <v>23</v>
      </c>
      <c r="N46" s="153"/>
      <c r="O46" s="27"/>
      <c r="P46" s="32">
        <f t="shared" si="2"/>
        <v>0</v>
      </c>
    </row>
    <row r="47" spans="1:16" s="2" customFormat="1" ht="15" customHeight="1" x14ac:dyDescent="0.25">
      <c r="A47" s="234"/>
      <c r="B47" s="235"/>
      <c r="C47" s="235"/>
      <c r="D47" s="77" t="s">
        <v>35</v>
      </c>
      <c r="E47" s="53">
        <v>2</v>
      </c>
      <c r="F47" s="53">
        <v>2</v>
      </c>
      <c r="G47" s="53"/>
      <c r="H47" s="53"/>
      <c r="I47" s="53"/>
      <c r="J47" s="53"/>
      <c r="K47" s="53"/>
      <c r="L47" s="53" t="s">
        <v>23</v>
      </c>
      <c r="M47" s="192" t="s">
        <v>23</v>
      </c>
      <c r="N47" s="153"/>
      <c r="O47" s="27"/>
      <c r="P47" s="32">
        <f t="shared" si="2"/>
        <v>0</v>
      </c>
    </row>
    <row r="48" spans="1:16" s="2" customFormat="1" ht="15" customHeight="1" x14ac:dyDescent="0.25">
      <c r="A48" s="234"/>
      <c r="B48" s="235"/>
      <c r="C48" s="235"/>
      <c r="D48" s="77" t="s">
        <v>36</v>
      </c>
      <c r="E48" s="53">
        <v>1</v>
      </c>
      <c r="F48" s="53">
        <v>2</v>
      </c>
      <c r="G48" s="153"/>
      <c r="H48" s="153"/>
      <c r="I48" s="153"/>
      <c r="J48" s="153"/>
      <c r="K48" s="153"/>
      <c r="L48" s="153" t="s">
        <v>23</v>
      </c>
      <c r="M48" s="74"/>
      <c r="N48" s="153"/>
      <c r="O48" s="27"/>
      <c r="P48" s="32">
        <f t="shared" si="2"/>
        <v>0</v>
      </c>
    </row>
    <row r="49" spans="1:17" s="2" customFormat="1" ht="15" customHeight="1" x14ac:dyDescent="0.25">
      <c r="A49" s="234"/>
      <c r="B49" s="235"/>
      <c r="C49" s="235"/>
      <c r="D49" s="77" t="s">
        <v>37</v>
      </c>
      <c r="E49" s="53">
        <v>1</v>
      </c>
      <c r="F49" s="53">
        <v>2</v>
      </c>
      <c r="G49" s="153"/>
      <c r="H49" s="153"/>
      <c r="I49" s="153"/>
      <c r="J49" s="153"/>
      <c r="K49" s="153"/>
      <c r="L49" s="153" t="s">
        <v>23</v>
      </c>
      <c r="M49" s="74"/>
      <c r="N49" s="153"/>
      <c r="O49" s="27"/>
      <c r="P49" s="32">
        <f t="shared" si="2"/>
        <v>0</v>
      </c>
    </row>
    <row r="50" spans="1:17" s="2" customFormat="1" ht="15" customHeight="1" x14ac:dyDescent="0.25">
      <c r="A50" s="234"/>
      <c r="B50" s="235"/>
      <c r="C50" s="235"/>
      <c r="D50" s="77" t="s">
        <v>38</v>
      </c>
      <c r="E50" s="53">
        <v>1</v>
      </c>
      <c r="F50" s="53">
        <v>2</v>
      </c>
      <c r="G50" s="153"/>
      <c r="H50" s="153"/>
      <c r="I50" s="153"/>
      <c r="J50" s="153"/>
      <c r="K50" s="153"/>
      <c r="L50" s="153" t="s">
        <v>23</v>
      </c>
      <c r="M50" s="74"/>
      <c r="N50" s="153"/>
      <c r="O50" s="27"/>
      <c r="P50" s="32">
        <f t="shared" si="2"/>
        <v>0</v>
      </c>
    </row>
    <row r="51" spans="1:17" s="2" customFormat="1" ht="15" customHeight="1" x14ac:dyDescent="0.25">
      <c r="A51" s="234"/>
      <c r="B51" s="235"/>
      <c r="C51" s="235"/>
      <c r="D51" s="77" t="s">
        <v>59</v>
      </c>
      <c r="E51" s="53">
        <v>1</v>
      </c>
      <c r="F51" s="53">
        <v>2</v>
      </c>
      <c r="G51" s="153"/>
      <c r="H51" s="153"/>
      <c r="I51" s="153"/>
      <c r="J51" s="153"/>
      <c r="K51" s="153"/>
      <c r="L51" s="153" t="s">
        <v>23</v>
      </c>
      <c r="M51" s="74"/>
      <c r="N51" s="153"/>
      <c r="O51" s="27"/>
      <c r="P51" s="32">
        <f t="shared" si="2"/>
        <v>0</v>
      </c>
      <c r="Q51" s="25"/>
    </row>
    <row r="52" spans="1:17" s="2" customFormat="1" ht="15" customHeight="1" x14ac:dyDescent="0.25">
      <c r="A52" s="234"/>
      <c r="B52" s="235"/>
      <c r="C52" s="235"/>
      <c r="D52" s="77" t="s">
        <v>60</v>
      </c>
      <c r="E52" s="53">
        <v>1</v>
      </c>
      <c r="F52" s="53">
        <v>2</v>
      </c>
      <c r="G52" s="153"/>
      <c r="H52" s="153"/>
      <c r="I52" s="153"/>
      <c r="J52" s="153"/>
      <c r="K52" s="153"/>
      <c r="L52" s="153" t="s">
        <v>23</v>
      </c>
      <c r="M52" s="74"/>
      <c r="N52" s="153"/>
      <c r="O52" s="27"/>
      <c r="P52" s="32">
        <f t="shared" si="2"/>
        <v>0</v>
      </c>
      <c r="Q52" s="25"/>
    </row>
    <row r="53" spans="1:17" s="2" customFormat="1" ht="15" customHeight="1" x14ac:dyDescent="0.25">
      <c r="A53" s="234"/>
      <c r="B53" s="235"/>
      <c r="C53" s="235"/>
      <c r="D53" s="77" t="s">
        <v>61</v>
      </c>
      <c r="E53" s="53">
        <v>1</v>
      </c>
      <c r="F53" s="53">
        <v>2</v>
      </c>
      <c r="G53" s="153"/>
      <c r="H53" s="153"/>
      <c r="I53" s="153"/>
      <c r="J53" s="153"/>
      <c r="K53" s="153"/>
      <c r="L53" s="153" t="s">
        <v>23</v>
      </c>
      <c r="M53" s="74"/>
      <c r="N53" s="153"/>
      <c r="O53" s="27"/>
      <c r="P53" s="32">
        <f t="shared" si="2"/>
        <v>0</v>
      </c>
      <c r="Q53" s="25"/>
    </row>
    <row r="54" spans="1:17" s="2" customFormat="1" ht="15" customHeight="1" x14ac:dyDescent="0.25">
      <c r="A54" s="234"/>
      <c r="B54" s="235"/>
      <c r="C54" s="235"/>
      <c r="D54" s="77" t="s">
        <v>62</v>
      </c>
      <c r="E54" s="53">
        <v>1</v>
      </c>
      <c r="F54" s="53">
        <v>2</v>
      </c>
      <c r="G54" s="153"/>
      <c r="H54" s="153"/>
      <c r="I54" s="153"/>
      <c r="J54" s="153"/>
      <c r="K54" s="153"/>
      <c r="L54" s="153" t="s">
        <v>23</v>
      </c>
      <c r="M54" s="74"/>
      <c r="N54" s="153"/>
      <c r="O54" s="27"/>
      <c r="P54" s="32">
        <f t="shared" si="2"/>
        <v>0</v>
      </c>
      <c r="Q54" s="25"/>
    </row>
    <row r="55" spans="1:17" s="2" customFormat="1" ht="15" customHeight="1" x14ac:dyDescent="0.25">
      <c r="A55" s="234"/>
      <c r="B55" s="235"/>
      <c r="C55" s="235"/>
      <c r="D55" s="77" t="s">
        <v>63</v>
      </c>
      <c r="E55" s="53">
        <v>2</v>
      </c>
      <c r="F55" s="53">
        <v>2</v>
      </c>
      <c r="G55" s="153"/>
      <c r="H55" s="153"/>
      <c r="I55" s="153"/>
      <c r="J55" s="153"/>
      <c r="K55" s="153"/>
      <c r="L55" s="153" t="s">
        <v>23</v>
      </c>
      <c r="M55" s="74" t="s">
        <v>23</v>
      </c>
      <c r="N55" s="153"/>
      <c r="O55" s="27"/>
      <c r="P55" s="32">
        <f t="shared" si="2"/>
        <v>0</v>
      </c>
      <c r="Q55" s="25"/>
    </row>
    <row r="56" spans="1:17" s="2" customFormat="1" ht="15" customHeight="1" x14ac:dyDescent="0.25">
      <c r="A56" s="234"/>
      <c r="B56" s="235"/>
      <c r="C56" s="235"/>
      <c r="D56" s="77" t="s">
        <v>64</v>
      </c>
      <c r="E56" s="53">
        <v>2</v>
      </c>
      <c r="F56" s="53">
        <v>2</v>
      </c>
      <c r="G56" s="53"/>
      <c r="H56" s="53"/>
      <c r="I56" s="53"/>
      <c r="J56" s="53"/>
      <c r="K56" s="53"/>
      <c r="L56" s="53" t="s">
        <v>23</v>
      </c>
      <c r="M56" s="192" t="s">
        <v>23</v>
      </c>
      <c r="N56" s="153"/>
      <c r="O56" s="27"/>
      <c r="P56" s="32">
        <f t="shared" si="2"/>
        <v>0</v>
      </c>
      <c r="Q56" s="25"/>
    </row>
    <row r="57" spans="1:17" s="2" customFormat="1" ht="15" customHeight="1" x14ac:dyDescent="0.25">
      <c r="A57" s="234"/>
      <c r="B57" s="235"/>
      <c r="C57" s="235"/>
      <c r="D57" s="77" t="s">
        <v>65</v>
      </c>
      <c r="E57" s="53">
        <v>2</v>
      </c>
      <c r="F57" s="53">
        <v>2</v>
      </c>
      <c r="G57" s="153"/>
      <c r="H57" s="153"/>
      <c r="I57" s="153"/>
      <c r="J57" s="153"/>
      <c r="K57" s="153"/>
      <c r="L57" s="153" t="s">
        <v>23</v>
      </c>
      <c r="M57" s="74" t="s">
        <v>23</v>
      </c>
      <c r="N57" s="153"/>
      <c r="O57" s="27"/>
      <c r="P57" s="32">
        <f t="shared" si="2"/>
        <v>0</v>
      </c>
      <c r="Q57" s="25"/>
    </row>
    <row r="58" spans="1:17" s="2" customFormat="1" x14ac:dyDescent="0.2">
      <c r="A58" s="234"/>
      <c r="B58" s="235"/>
      <c r="C58" s="235"/>
      <c r="D58" s="78" t="s">
        <v>66</v>
      </c>
      <c r="E58" s="53">
        <v>2</v>
      </c>
      <c r="F58" s="53">
        <v>1</v>
      </c>
      <c r="G58" s="153"/>
      <c r="H58" s="153"/>
      <c r="I58" s="153"/>
      <c r="J58" s="153"/>
      <c r="K58" s="153"/>
      <c r="L58" s="153" t="s">
        <v>23</v>
      </c>
      <c r="M58" s="74" t="s">
        <v>23</v>
      </c>
      <c r="N58" s="153"/>
      <c r="O58" s="27"/>
      <c r="P58" s="32">
        <f t="shared" si="2"/>
        <v>0</v>
      </c>
      <c r="Q58" s="25"/>
    </row>
    <row r="59" spans="1:17" s="2" customFormat="1" ht="15" customHeight="1" x14ac:dyDescent="0.25">
      <c r="A59" s="234">
        <v>6</v>
      </c>
      <c r="B59" s="235" t="s">
        <v>89</v>
      </c>
      <c r="C59" s="235" t="s">
        <v>83</v>
      </c>
      <c r="D59" s="75" t="s">
        <v>48</v>
      </c>
      <c r="E59" s="53">
        <v>365</v>
      </c>
      <c r="F59" s="53">
        <v>1</v>
      </c>
      <c r="G59" s="153" t="s">
        <v>23</v>
      </c>
      <c r="H59" s="53"/>
      <c r="I59" s="53"/>
      <c r="J59" s="153"/>
      <c r="K59" s="153"/>
      <c r="L59" s="153" t="s">
        <v>23</v>
      </c>
      <c r="M59" s="74"/>
      <c r="N59" s="153"/>
      <c r="O59" s="230" t="s">
        <v>24</v>
      </c>
      <c r="P59" s="231"/>
      <c r="Q59" s="25"/>
    </row>
    <row r="60" spans="1:17" s="2" customFormat="1" x14ac:dyDescent="0.2">
      <c r="A60" s="234"/>
      <c r="B60" s="235"/>
      <c r="C60" s="235"/>
      <c r="D60" s="45" t="s">
        <v>80</v>
      </c>
      <c r="E60" s="53">
        <v>1</v>
      </c>
      <c r="F60" s="53">
        <v>1</v>
      </c>
      <c r="G60" s="153"/>
      <c r="H60" s="153"/>
      <c r="I60" s="153"/>
      <c r="J60" s="153"/>
      <c r="K60" s="153"/>
      <c r="L60" s="153" t="s">
        <v>23</v>
      </c>
      <c r="M60" s="74"/>
      <c r="N60" s="153"/>
      <c r="O60" s="230" t="s">
        <v>24</v>
      </c>
      <c r="P60" s="231"/>
      <c r="Q60" s="25"/>
    </row>
    <row r="61" spans="1:17" s="2" customFormat="1" x14ac:dyDescent="0.2">
      <c r="A61" s="234"/>
      <c r="B61" s="235"/>
      <c r="C61" s="235"/>
      <c r="D61" s="45" t="s">
        <v>27</v>
      </c>
      <c r="E61" s="53">
        <v>1</v>
      </c>
      <c r="F61" s="53">
        <v>1</v>
      </c>
      <c r="G61" s="153"/>
      <c r="H61" s="153"/>
      <c r="I61" s="153"/>
      <c r="J61" s="153"/>
      <c r="K61" s="153"/>
      <c r="L61" s="153" t="s">
        <v>23</v>
      </c>
      <c r="M61" s="74"/>
      <c r="N61" s="153"/>
      <c r="O61" s="230" t="s">
        <v>24</v>
      </c>
      <c r="P61" s="231"/>
      <c r="Q61" s="25"/>
    </row>
    <row r="62" spans="1:17" s="2" customFormat="1" x14ac:dyDescent="0.2">
      <c r="A62" s="234"/>
      <c r="B62" s="235"/>
      <c r="C62" s="235"/>
      <c r="D62" s="76" t="s">
        <v>81</v>
      </c>
      <c r="E62" s="53">
        <v>1</v>
      </c>
      <c r="F62" s="53">
        <v>1</v>
      </c>
      <c r="G62" s="153"/>
      <c r="H62" s="53"/>
      <c r="I62" s="53"/>
      <c r="J62" s="153"/>
      <c r="K62" s="153"/>
      <c r="L62" s="153" t="s">
        <v>23</v>
      </c>
      <c r="M62" s="74"/>
      <c r="N62" s="153"/>
      <c r="O62" s="230" t="s">
        <v>24</v>
      </c>
      <c r="P62" s="231"/>
      <c r="Q62" s="25"/>
    </row>
    <row r="63" spans="1:17" s="2" customFormat="1" ht="15" customHeight="1" x14ac:dyDescent="0.25">
      <c r="A63" s="234">
        <v>7</v>
      </c>
      <c r="B63" s="235" t="s">
        <v>88</v>
      </c>
      <c r="C63" s="235" t="s">
        <v>84</v>
      </c>
      <c r="D63" s="75" t="s">
        <v>48</v>
      </c>
      <c r="E63" s="53">
        <v>365</v>
      </c>
      <c r="F63" s="53">
        <v>1</v>
      </c>
      <c r="G63" s="153" t="s">
        <v>23</v>
      </c>
      <c r="H63" s="53"/>
      <c r="I63" s="53"/>
      <c r="J63" s="153"/>
      <c r="K63" s="153"/>
      <c r="L63" s="153" t="s">
        <v>23</v>
      </c>
      <c r="M63" s="74"/>
      <c r="N63" s="153"/>
      <c r="O63" s="230" t="s">
        <v>24</v>
      </c>
      <c r="P63" s="231"/>
      <c r="Q63" s="25"/>
    </row>
    <row r="64" spans="1:17" s="2" customFormat="1" ht="15" customHeight="1" x14ac:dyDescent="0.2">
      <c r="A64" s="234"/>
      <c r="B64" s="235"/>
      <c r="C64" s="235"/>
      <c r="D64" s="45" t="s">
        <v>80</v>
      </c>
      <c r="E64" s="53">
        <v>1</v>
      </c>
      <c r="F64" s="53">
        <v>1</v>
      </c>
      <c r="G64" s="153"/>
      <c r="H64" s="153"/>
      <c r="I64" s="153"/>
      <c r="J64" s="153"/>
      <c r="K64" s="153"/>
      <c r="L64" s="153" t="s">
        <v>23</v>
      </c>
      <c r="M64" s="74"/>
      <c r="N64" s="153"/>
      <c r="O64" s="230" t="s">
        <v>24</v>
      </c>
      <c r="P64" s="231"/>
      <c r="Q64" s="25"/>
    </row>
    <row r="65" spans="1:17" s="2" customFormat="1" ht="15" customHeight="1" x14ac:dyDescent="0.2">
      <c r="A65" s="234"/>
      <c r="B65" s="235"/>
      <c r="C65" s="235"/>
      <c r="D65" s="45" t="s">
        <v>27</v>
      </c>
      <c r="E65" s="53">
        <v>1</v>
      </c>
      <c r="F65" s="53">
        <v>1</v>
      </c>
      <c r="G65" s="153"/>
      <c r="H65" s="153"/>
      <c r="I65" s="153"/>
      <c r="J65" s="153"/>
      <c r="K65" s="153"/>
      <c r="L65" s="153" t="s">
        <v>23</v>
      </c>
      <c r="M65" s="74"/>
      <c r="N65" s="153"/>
      <c r="O65" s="230" t="s">
        <v>24</v>
      </c>
      <c r="P65" s="231"/>
      <c r="Q65" s="25"/>
    </row>
    <row r="66" spans="1:17" s="2" customFormat="1" ht="15" customHeight="1" x14ac:dyDescent="0.2">
      <c r="A66" s="234"/>
      <c r="B66" s="235"/>
      <c r="C66" s="235"/>
      <c r="D66" s="76" t="s">
        <v>81</v>
      </c>
      <c r="E66" s="53">
        <v>1</v>
      </c>
      <c r="F66" s="53">
        <v>1</v>
      </c>
      <c r="G66" s="153"/>
      <c r="H66" s="53"/>
      <c r="I66" s="53"/>
      <c r="J66" s="153"/>
      <c r="K66" s="153"/>
      <c r="L66" s="153" t="s">
        <v>23</v>
      </c>
      <c r="M66" s="74"/>
      <c r="N66" s="153"/>
      <c r="O66" s="230" t="s">
        <v>24</v>
      </c>
      <c r="P66" s="231"/>
      <c r="Q66" s="25"/>
    </row>
    <row r="67" spans="1:17" s="2" customFormat="1" ht="15" customHeight="1" x14ac:dyDescent="0.25">
      <c r="A67" s="234">
        <v>8</v>
      </c>
      <c r="B67" s="235" t="s">
        <v>90</v>
      </c>
      <c r="C67" s="235" t="s">
        <v>77</v>
      </c>
      <c r="D67" s="75" t="s">
        <v>48</v>
      </c>
      <c r="E67" s="53">
        <v>365</v>
      </c>
      <c r="F67" s="53">
        <v>1</v>
      </c>
      <c r="G67" s="153" t="s">
        <v>23</v>
      </c>
      <c r="H67" s="53"/>
      <c r="I67" s="53"/>
      <c r="J67" s="153"/>
      <c r="K67" s="153"/>
      <c r="L67" s="153" t="s">
        <v>23</v>
      </c>
      <c r="M67" s="74"/>
      <c r="N67" s="153"/>
      <c r="O67" s="230" t="s">
        <v>24</v>
      </c>
      <c r="P67" s="231"/>
    </row>
    <row r="68" spans="1:17" s="2" customFormat="1" ht="15" customHeight="1" x14ac:dyDescent="0.2">
      <c r="A68" s="234"/>
      <c r="B68" s="235"/>
      <c r="C68" s="235"/>
      <c r="D68" s="45" t="s">
        <v>80</v>
      </c>
      <c r="E68" s="53">
        <v>1</v>
      </c>
      <c r="F68" s="53">
        <v>1</v>
      </c>
      <c r="G68" s="153"/>
      <c r="H68" s="153"/>
      <c r="I68" s="153"/>
      <c r="J68" s="153"/>
      <c r="K68" s="153"/>
      <c r="L68" s="153" t="s">
        <v>23</v>
      </c>
      <c r="M68" s="74"/>
      <c r="N68" s="153"/>
      <c r="O68" s="230" t="s">
        <v>24</v>
      </c>
      <c r="P68" s="231"/>
    </row>
    <row r="69" spans="1:17" s="2" customFormat="1" ht="15" customHeight="1" x14ac:dyDescent="0.2">
      <c r="A69" s="234"/>
      <c r="B69" s="235"/>
      <c r="C69" s="235"/>
      <c r="D69" s="45" t="s">
        <v>27</v>
      </c>
      <c r="E69" s="53">
        <v>1</v>
      </c>
      <c r="F69" s="53">
        <v>1</v>
      </c>
      <c r="G69" s="153"/>
      <c r="H69" s="153"/>
      <c r="I69" s="153"/>
      <c r="J69" s="153"/>
      <c r="K69" s="153"/>
      <c r="L69" s="153" t="s">
        <v>23</v>
      </c>
      <c r="M69" s="74"/>
      <c r="N69" s="153"/>
      <c r="O69" s="230" t="s">
        <v>24</v>
      </c>
      <c r="P69" s="231"/>
    </row>
    <row r="70" spans="1:17" s="2" customFormat="1" ht="15.75" thickBot="1" x14ac:dyDescent="0.25">
      <c r="A70" s="236"/>
      <c r="B70" s="237"/>
      <c r="C70" s="237"/>
      <c r="D70" s="79" t="s">
        <v>81</v>
      </c>
      <c r="E70" s="80">
        <v>1</v>
      </c>
      <c r="F70" s="80">
        <v>1</v>
      </c>
      <c r="G70" s="154"/>
      <c r="H70" s="80"/>
      <c r="I70" s="80"/>
      <c r="J70" s="154"/>
      <c r="K70" s="154"/>
      <c r="L70" s="154" t="s">
        <v>23</v>
      </c>
      <c r="M70" s="81"/>
      <c r="N70" s="154"/>
      <c r="O70" s="232" t="s">
        <v>24</v>
      </c>
      <c r="P70" s="233"/>
    </row>
    <row r="71" spans="1:17" ht="15.75" thickBot="1" x14ac:dyDescent="0.3"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41" t="s">
        <v>25</v>
      </c>
      <c r="P71" s="42">
        <f>SUM(P8:P30,P39:P58)</f>
        <v>0</v>
      </c>
      <c r="Q71" s="28"/>
    </row>
    <row r="72" spans="1:17" x14ac:dyDescent="0.25">
      <c r="A72" s="21" t="s">
        <v>308</v>
      </c>
      <c r="B72" s="21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7" x14ac:dyDescent="0.25">
      <c r="A73" s="29"/>
      <c r="B73" s="30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7" x14ac:dyDescent="0.25">
      <c r="A74" s="201"/>
      <c r="B74" s="202"/>
      <c r="C74" s="203"/>
      <c r="D74" s="203"/>
      <c r="E74" s="204"/>
      <c r="F74" s="204"/>
      <c r="G74" s="204"/>
      <c r="H74" s="204"/>
      <c r="I74" s="204"/>
      <c r="J74" s="17"/>
      <c r="K74" s="17"/>
      <c r="L74" s="17"/>
      <c r="M74" s="17"/>
      <c r="N74" s="17"/>
      <c r="O74" s="17"/>
      <c r="P74" s="17"/>
    </row>
    <row r="75" spans="1:17" x14ac:dyDescent="0.25">
      <c r="A75" s="204"/>
      <c r="B75" s="203"/>
      <c r="C75" s="203"/>
      <c r="D75" s="203"/>
      <c r="E75" s="205"/>
      <c r="F75" s="205"/>
      <c r="G75" s="205"/>
      <c r="H75" s="203"/>
      <c r="I75" s="203"/>
    </row>
    <row r="76" spans="1:17" x14ac:dyDescent="0.25">
      <c r="A76" s="204"/>
      <c r="B76" s="203"/>
      <c r="C76" s="203"/>
      <c r="D76" s="203"/>
      <c r="E76" s="205"/>
      <c r="F76" s="205"/>
      <c r="G76" s="205"/>
      <c r="H76" s="203"/>
      <c r="I76" s="203"/>
    </row>
    <row r="77" spans="1:17" x14ac:dyDescent="0.25">
      <c r="A77" s="204"/>
      <c r="B77" s="203"/>
      <c r="C77" s="203"/>
      <c r="D77" s="203"/>
      <c r="E77" s="205"/>
      <c r="F77" s="205"/>
      <c r="G77" s="205"/>
      <c r="H77" s="203"/>
      <c r="I77" s="203"/>
    </row>
    <row r="78" spans="1:17" x14ac:dyDescent="0.25">
      <c r="A78" s="206" t="s">
        <v>313</v>
      </c>
      <c r="B78" s="206"/>
      <c r="C78" s="203"/>
      <c r="D78" s="203"/>
      <c r="E78" s="206" t="s">
        <v>314</v>
      </c>
      <c r="F78" s="206"/>
      <c r="G78" s="205"/>
      <c r="H78" s="203"/>
      <c r="I78" s="203"/>
    </row>
    <row r="79" spans="1:17" ht="30" customHeight="1" x14ac:dyDescent="0.25">
      <c r="A79" s="204"/>
      <c r="B79" s="203"/>
      <c r="C79" s="203"/>
      <c r="D79" s="203"/>
      <c r="E79" s="214" t="s">
        <v>315</v>
      </c>
      <c r="F79" s="214"/>
      <c r="G79" s="214"/>
      <c r="H79" s="214"/>
      <c r="I79" s="214"/>
    </row>
  </sheetData>
  <sheetProtection algorithmName="SHA-512" hashValue="jq1fgAMJUeqVVIT6sQZop9ARBUQYrTzBNcVJ18Mz83X0h8yNSgQYG88cEACpgdyM6+tJyReB4ceTIV5TPGK3IA==" saltValue="DydP2q9rcZP9VRSMz1hclQ==" spinCount="100000" sheet="1" objects="1" scenarios="1"/>
  <mergeCells count="62">
    <mergeCell ref="B13:B21"/>
    <mergeCell ref="B23:B30"/>
    <mergeCell ref="C20:C21"/>
    <mergeCell ref="C29:C30"/>
    <mergeCell ref="A67:A70"/>
    <mergeCell ref="B67:B70"/>
    <mergeCell ref="C67:C70"/>
    <mergeCell ref="B63:B66"/>
    <mergeCell ref="C63:C66"/>
    <mergeCell ref="B31:B34"/>
    <mergeCell ref="C31:C34"/>
    <mergeCell ref="C17:C19"/>
    <mergeCell ref="C26:C28"/>
    <mergeCell ref="O68:P68"/>
    <mergeCell ref="O69:P69"/>
    <mergeCell ref="O70:P70"/>
    <mergeCell ref="A10:A30"/>
    <mergeCell ref="A31:A34"/>
    <mergeCell ref="A35:A38"/>
    <mergeCell ref="A39:A58"/>
    <mergeCell ref="A59:A62"/>
    <mergeCell ref="A63:A66"/>
    <mergeCell ref="O66:P66"/>
    <mergeCell ref="O67:P67"/>
    <mergeCell ref="B35:B38"/>
    <mergeCell ref="C35:C58"/>
    <mergeCell ref="B39:B58"/>
    <mergeCell ref="B59:B62"/>
    <mergeCell ref="C59:C62"/>
    <mergeCell ref="O65:P65"/>
    <mergeCell ref="O36:P36"/>
    <mergeCell ref="O37:P37"/>
    <mergeCell ref="O60:P60"/>
    <mergeCell ref="O61:P61"/>
    <mergeCell ref="O62:P62"/>
    <mergeCell ref="O63:P63"/>
    <mergeCell ref="O34:P34"/>
    <mergeCell ref="O59:P59"/>
    <mergeCell ref="O35:P35"/>
    <mergeCell ref="O38:P38"/>
    <mergeCell ref="O64:P64"/>
    <mergeCell ref="O5:O7"/>
    <mergeCell ref="P5:P7"/>
    <mergeCell ref="O31:P31"/>
    <mergeCell ref="O32:P32"/>
    <mergeCell ref="O33:P33"/>
    <mergeCell ref="E79:I79"/>
    <mergeCell ref="A8:A9"/>
    <mergeCell ref="B11:B12"/>
    <mergeCell ref="A1:F1"/>
    <mergeCell ref="A5:A7"/>
    <mergeCell ref="B5:B7"/>
    <mergeCell ref="C5:C7"/>
    <mergeCell ref="D5:D7"/>
    <mergeCell ref="E5:E7"/>
    <mergeCell ref="F5:F7"/>
    <mergeCell ref="A2:I2"/>
    <mergeCell ref="A3:I3"/>
    <mergeCell ref="G5:N5"/>
    <mergeCell ref="G1:P1"/>
    <mergeCell ref="G6:J6"/>
    <mergeCell ref="K6:M6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6" fitToHeight="0" orientation="landscape" horizontalDpi="4294967295" verticalDpi="4294967295" r:id="rId1"/>
  <headerFooter>
    <oddFooter>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65"/>
  <sheetViews>
    <sheetView topLeftCell="A25" zoomScaleNormal="100" workbookViewId="0">
      <selection activeCell="P56" sqref="P56:P58 P53:P54 P48:P49 P43:P45 P40:P41 P34:P36 P31:P32 P25:P27 P22:P23 P16:P18 P13:P14 P8:P9"/>
    </sheetView>
  </sheetViews>
  <sheetFormatPr defaultColWidth="8.7109375" defaultRowHeight="15" x14ac:dyDescent="0.25"/>
  <cols>
    <col min="1" max="1" width="6" style="17" customWidth="1"/>
    <col min="2" max="2" width="29.7109375" style="1" customWidth="1"/>
    <col min="3" max="3" width="30.85546875" style="1" bestFit="1" customWidth="1"/>
    <col min="4" max="4" width="68.7109375" style="23" customWidth="1"/>
    <col min="5" max="6" width="8.7109375" style="17" customWidth="1"/>
    <col min="7" max="7" width="3.28515625" style="1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8.28515625" style="1" customWidth="1"/>
    <col min="16" max="16" width="20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252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37.5" customHeight="1" x14ac:dyDescent="0.25">
      <c r="A2" s="213" t="s">
        <v>91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19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2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2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ht="25.5" x14ac:dyDescent="0.25">
      <c r="A8" s="238">
        <v>1</v>
      </c>
      <c r="B8" s="152" t="s">
        <v>105</v>
      </c>
      <c r="C8" s="152" t="s">
        <v>92</v>
      </c>
      <c r="D8" s="208" t="s">
        <v>272</v>
      </c>
      <c r="E8" s="137">
        <v>0.5</v>
      </c>
      <c r="F8" s="54">
        <v>1</v>
      </c>
      <c r="G8" s="31"/>
      <c r="H8" s="31"/>
      <c r="I8" s="31"/>
      <c r="J8" s="31"/>
      <c r="K8" s="31"/>
      <c r="L8" s="31"/>
      <c r="M8" s="72"/>
      <c r="N8" s="31" t="s">
        <v>23</v>
      </c>
      <c r="O8" s="36"/>
      <c r="P8" s="176">
        <f>E8*F8*ROUND(O8,2)</f>
        <v>0</v>
      </c>
    </row>
    <row r="9" spans="1:16" s="2" customFormat="1" ht="51" x14ac:dyDescent="0.25">
      <c r="A9" s="234"/>
      <c r="B9" s="151" t="s">
        <v>217</v>
      </c>
      <c r="C9" s="151" t="s">
        <v>218</v>
      </c>
      <c r="D9" s="85" t="s">
        <v>272</v>
      </c>
      <c r="E9" s="177">
        <v>0.5</v>
      </c>
      <c r="F9" s="53">
        <v>1</v>
      </c>
      <c r="G9" s="153"/>
      <c r="H9" s="153"/>
      <c r="I9" s="153"/>
      <c r="J9" s="153"/>
      <c r="K9" s="153"/>
      <c r="L9" s="153"/>
      <c r="M9" s="74"/>
      <c r="N9" s="153" t="s">
        <v>23</v>
      </c>
      <c r="O9" s="27"/>
      <c r="P9" s="44">
        <f>E9*F9*ROUND(O9,2)</f>
        <v>0</v>
      </c>
    </row>
    <row r="10" spans="1:16" s="2" customFormat="1" x14ac:dyDescent="0.25">
      <c r="A10" s="234">
        <v>2</v>
      </c>
      <c r="B10" s="235" t="s">
        <v>93</v>
      </c>
      <c r="C10" s="235" t="s">
        <v>94</v>
      </c>
      <c r="D10" s="75" t="s">
        <v>48</v>
      </c>
      <c r="E10" s="53">
        <v>52</v>
      </c>
      <c r="F10" s="53">
        <v>52</v>
      </c>
      <c r="G10" s="153"/>
      <c r="H10" s="153" t="s">
        <v>23</v>
      </c>
      <c r="I10" s="153"/>
      <c r="J10" s="153"/>
      <c r="K10" s="153"/>
      <c r="L10" s="153"/>
      <c r="M10" s="74"/>
      <c r="N10" s="153"/>
      <c r="O10" s="230" t="s">
        <v>24</v>
      </c>
      <c r="P10" s="231"/>
    </row>
    <row r="11" spans="1:16" s="2" customFormat="1" x14ac:dyDescent="0.2">
      <c r="A11" s="234"/>
      <c r="B11" s="235"/>
      <c r="C11" s="235"/>
      <c r="D11" s="76" t="s">
        <v>80</v>
      </c>
      <c r="E11" s="53">
        <v>2</v>
      </c>
      <c r="F11" s="53">
        <v>52</v>
      </c>
      <c r="G11" s="153"/>
      <c r="H11" s="153"/>
      <c r="I11" s="153"/>
      <c r="J11" s="153"/>
      <c r="K11" s="153"/>
      <c r="L11" s="153" t="s">
        <v>23</v>
      </c>
      <c r="M11" s="74" t="s">
        <v>23</v>
      </c>
      <c r="N11" s="153"/>
      <c r="O11" s="230" t="s">
        <v>24</v>
      </c>
      <c r="P11" s="231"/>
    </row>
    <row r="12" spans="1:16" s="2" customFormat="1" x14ac:dyDescent="0.2">
      <c r="A12" s="234"/>
      <c r="B12" s="235"/>
      <c r="C12" s="235"/>
      <c r="D12" s="76" t="s">
        <v>27</v>
      </c>
      <c r="E12" s="53">
        <v>2</v>
      </c>
      <c r="F12" s="53">
        <v>52</v>
      </c>
      <c r="G12" s="153"/>
      <c r="H12" s="153"/>
      <c r="I12" s="153"/>
      <c r="J12" s="153"/>
      <c r="K12" s="153"/>
      <c r="L12" s="153" t="s">
        <v>23</v>
      </c>
      <c r="M12" s="74" t="s">
        <v>23</v>
      </c>
      <c r="N12" s="153"/>
      <c r="O12" s="230" t="s">
        <v>24</v>
      </c>
      <c r="P12" s="231"/>
    </row>
    <row r="13" spans="1:16" s="2" customFormat="1" x14ac:dyDescent="0.2">
      <c r="A13" s="234"/>
      <c r="B13" s="235"/>
      <c r="C13" s="235"/>
      <c r="D13" s="76" t="s">
        <v>95</v>
      </c>
      <c r="E13" s="53">
        <v>2</v>
      </c>
      <c r="F13" s="53">
        <v>52</v>
      </c>
      <c r="G13" s="153"/>
      <c r="H13" s="153"/>
      <c r="I13" s="153"/>
      <c r="J13" s="153"/>
      <c r="K13" s="153"/>
      <c r="L13" s="153" t="s">
        <v>23</v>
      </c>
      <c r="M13" s="74" t="s">
        <v>23</v>
      </c>
      <c r="N13" s="153"/>
      <c r="O13" s="27"/>
      <c r="P13" s="44">
        <f t="shared" ref="P13:P18" si="0">E13*F13*ROUND(O13, 2)</f>
        <v>0</v>
      </c>
    </row>
    <row r="14" spans="1:16" s="2" customFormat="1" x14ac:dyDescent="0.2">
      <c r="A14" s="234"/>
      <c r="B14" s="235"/>
      <c r="C14" s="235"/>
      <c r="D14" s="76" t="s">
        <v>29</v>
      </c>
      <c r="E14" s="53">
        <v>2</v>
      </c>
      <c r="F14" s="53">
        <v>52</v>
      </c>
      <c r="G14" s="153"/>
      <c r="H14" s="153"/>
      <c r="I14" s="153"/>
      <c r="J14" s="153"/>
      <c r="K14" s="153"/>
      <c r="L14" s="153" t="s">
        <v>23</v>
      </c>
      <c r="M14" s="74" t="s">
        <v>23</v>
      </c>
      <c r="N14" s="153"/>
      <c r="O14" s="27"/>
      <c r="P14" s="44">
        <f t="shared" si="0"/>
        <v>0</v>
      </c>
    </row>
    <row r="15" spans="1:16" s="2" customFormat="1" x14ac:dyDescent="0.2">
      <c r="A15" s="234"/>
      <c r="B15" s="235"/>
      <c r="C15" s="235"/>
      <c r="D15" s="76" t="s">
        <v>81</v>
      </c>
      <c r="E15" s="53">
        <v>2</v>
      </c>
      <c r="F15" s="53">
        <v>52</v>
      </c>
      <c r="G15" s="153"/>
      <c r="H15" s="153"/>
      <c r="I15" s="153"/>
      <c r="J15" s="153"/>
      <c r="K15" s="153"/>
      <c r="L15" s="153" t="s">
        <v>23</v>
      </c>
      <c r="M15" s="74" t="s">
        <v>23</v>
      </c>
      <c r="N15" s="153"/>
      <c r="O15" s="230" t="s">
        <v>24</v>
      </c>
      <c r="P15" s="231"/>
    </row>
    <row r="16" spans="1:16" s="2" customFormat="1" x14ac:dyDescent="0.25">
      <c r="A16" s="234"/>
      <c r="B16" s="235"/>
      <c r="C16" s="235"/>
      <c r="D16" s="75" t="s">
        <v>67</v>
      </c>
      <c r="E16" s="53">
        <v>2</v>
      </c>
      <c r="F16" s="53">
        <v>52</v>
      </c>
      <c r="G16" s="153"/>
      <c r="H16" s="153"/>
      <c r="I16" s="153"/>
      <c r="J16" s="153"/>
      <c r="K16" s="153"/>
      <c r="L16" s="153" t="s">
        <v>23</v>
      </c>
      <c r="M16" s="74" t="s">
        <v>23</v>
      </c>
      <c r="N16" s="153"/>
      <c r="O16" s="27"/>
      <c r="P16" s="44">
        <f t="shared" si="0"/>
        <v>0</v>
      </c>
    </row>
    <row r="17" spans="1:16" s="2" customFormat="1" x14ac:dyDescent="0.2">
      <c r="A17" s="234"/>
      <c r="B17" s="235"/>
      <c r="C17" s="235"/>
      <c r="D17" s="76" t="s">
        <v>96</v>
      </c>
      <c r="E17" s="53">
        <v>2</v>
      </c>
      <c r="F17" s="53">
        <v>52</v>
      </c>
      <c r="G17" s="153"/>
      <c r="H17" s="153"/>
      <c r="I17" s="153"/>
      <c r="J17" s="153"/>
      <c r="K17" s="153"/>
      <c r="L17" s="153" t="s">
        <v>23</v>
      </c>
      <c r="M17" s="74" t="s">
        <v>23</v>
      </c>
      <c r="N17" s="153"/>
      <c r="O17" s="27"/>
      <c r="P17" s="44">
        <f t="shared" si="0"/>
        <v>0</v>
      </c>
    </row>
    <row r="18" spans="1:16" s="2" customFormat="1" ht="13.5" customHeight="1" x14ac:dyDescent="0.2">
      <c r="A18" s="234"/>
      <c r="B18" s="235"/>
      <c r="C18" s="235"/>
      <c r="D18" s="76" t="s">
        <v>66</v>
      </c>
      <c r="E18" s="53">
        <v>2</v>
      </c>
      <c r="F18" s="53">
        <v>1</v>
      </c>
      <c r="G18" s="153"/>
      <c r="H18" s="153"/>
      <c r="I18" s="153"/>
      <c r="J18" s="153"/>
      <c r="K18" s="153"/>
      <c r="L18" s="153" t="s">
        <v>23</v>
      </c>
      <c r="M18" s="74" t="s">
        <v>23</v>
      </c>
      <c r="N18" s="153"/>
      <c r="O18" s="27"/>
      <c r="P18" s="44">
        <f t="shared" si="0"/>
        <v>0</v>
      </c>
    </row>
    <row r="19" spans="1:16" s="2" customFormat="1" ht="15" customHeight="1" x14ac:dyDescent="0.25">
      <c r="A19" s="234">
        <v>3</v>
      </c>
      <c r="B19" s="235" t="s">
        <v>97</v>
      </c>
      <c r="C19" s="217" t="s">
        <v>94</v>
      </c>
      <c r="D19" s="75" t="s">
        <v>48</v>
      </c>
      <c r="E19" s="53">
        <v>365</v>
      </c>
      <c r="F19" s="53">
        <v>24</v>
      </c>
      <c r="G19" s="153" t="s">
        <v>23</v>
      </c>
      <c r="H19" s="153"/>
      <c r="I19" s="153"/>
      <c r="J19" s="153"/>
      <c r="K19" s="153"/>
      <c r="L19" s="153"/>
      <c r="M19" s="74"/>
      <c r="N19" s="153"/>
      <c r="O19" s="230" t="s">
        <v>24</v>
      </c>
      <c r="P19" s="231"/>
    </row>
    <row r="20" spans="1:16" s="2" customFormat="1" x14ac:dyDescent="0.2">
      <c r="A20" s="234"/>
      <c r="B20" s="235"/>
      <c r="C20" s="217"/>
      <c r="D20" s="76" t="s">
        <v>80</v>
      </c>
      <c r="E20" s="53">
        <v>2</v>
      </c>
      <c r="F20" s="53">
        <v>24</v>
      </c>
      <c r="G20" s="153"/>
      <c r="H20" s="153"/>
      <c r="I20" s="153"/>
      <c r="J20" s="153"/>
      <c r="K20" s="153"/>
      <c r="L20" s="153" t="s">
        <v>23</v>
      </c>
      <c r="M20" s="74" t="s">
        <v>23</v>
      </c>
      <c r="N20" s="153"/>
      <c r="O20" s="230" t="s">
        <v>24</v>
      </c>
      <c r="P20" s="231"/>
    </row>
    <row r="21" spans="1:16" s="2" customFormat="1" x14ac:dyDescent="0.2">
      <c r="A21" s="234"/>
      <c r="B21" s="235"/>
      <c r="C21" s="217"/>
      <c r="D21" s="76" t="s">
        <v>27</v>
      </c>
      <c r="E21" s="53">
        <v>2</v>
      </c>
      <c r="F21" s="53">
        <v>24</v>
      </c>
      <c r="G21" s="153"/>
      <c r="H21" s="153"/>
      <c r="I21" s="153"/>
      <c r="J21" s="153"/>
      <c r="K21" s="153"/>
      <c r="L21" s="153" t="s">
        <v>23</v>
      </c>
      <c r="M21" s="74" t="s">
        <v>23</v>
      </c>
      <c r="N21" s="153"/>
      <c r="O21" s="230" t="s">
        <v>24</v>
      </c>
      <c r="P21" s="231"/>
    </row>
    <row r="22" spans="1:16" s="2" customFormat="1" x14ac:dyDescent="0.2">
      <c r="A22" s="234"/>
      <c r="B22" s="235"/>
      <c r="C22" s="217"/>
      <c r="D22" s="76" t="s">
        <v>28</v>
      </c>
      <c r="E22" s="53">
        <v>2</v>
      </c>
      <c r="F22" s="53">
        <v>24</v>
      </c>
      <c r="G22" s="153"/>
      <c r="H22" s="153"/>
      <c r="I22" s="153"/>
      <c r="J22" s="153"/>
      <c r="K22" s="153"/>
      <c r="L22" s="153" t="s">
        <v>23</v>
      </c>
      <c r="M22" s="74" t="s">
        <v>23</v>
      </c>
      <c r="N22" s="153"/>
      <c r="O22" s="27"/>
      <c r="P22" s="44">
        <f>E22*F22*ROUND(O22, 2)</f>
        <v>0</v>
      </c>
    </row>
    <row r="23" spans="1:16" s="11" customFormat="1" x14ac:dyDescent="0.2">
      <c r="A23" s="234"/>
      <c r="B23" s="235"/>
      <c r="C23" s="217"/>
      <c r="D23" s="76" t="s">
        <v>29</v>
      </c>
      <c r="E23" s="53">
        <v>2</v>
      </c>
      <c r="F23" s="53">
        <v>24</v>
      </c>
      <c r="G23" s="153"/>
      <c r="H23" s="153"/>
      <c r="I23" s="153"/>
      <c r="J23" s="153"/>
      <c r="K23" s="153"/>
      <c r="L23" s="153" t="s">
        <v>23</v>
      </c>
      <c r="M23" s="74" t="s">
        <v>23</v>
      </c>
      <c r="N23" s="153"/>
      <c r="O23" s="27"/>
      <c r="P23" s="44">
        <f>E23*F23*ROUND(O23, 2)</f>
        <v>0</v>
      </c>
    </row>
    <row r="24" spans="1:16" s="2" customFormat="1" x14ac:dyDescent="0.2">
      <c r="A24" s="234"/>
      <c r="B24" s="235"/>
      <c r="C24" s="217"/>
      <c r="D24" s="76" t="s">
        <v>81</v>
      </c>
      <c r="E24" s="53">
        <v>2</v>
      </c>
      <c r="F24" s="53">
        <v>24</v>
      </c>
      <c r="G24" s="153"/>
      <c r="H24" s="153"/>
      <c r="I24" s="153"/>
      <c r="J24" s="153"/>
      <c r="K24" s="153"/>
      <c r="L24" s="153" t="s">
        <v>23</v>
      </c>
      <c r="M24" s="74" t="s">
        <v>23</v>
      </c>
      <c r="N24" s="153"/>
      <c r="O24" s="230" t="s">
        <v>24</v>
      </c>
      <c r="P24" s="231"/>
    </row>
    <row r="25" spans="1:16" s="2" customFormat="1" x14ac:dyDescent="0.25">
      <c r="A25" s="234"/>
      <c r="B25" s="235"/>
      <c r="C25" s="217"/>
      <c r="D25" s="75" t="s">
        <v>67</v>
      </c>
      <c r="E25" s="53">
        <v>2</v>
      </c>
      <c r="F25" s="53">
        <v>24</v>
      </c>
      <c r="G25" s="153"/>
      <c r="H25" s="153"/>
      <c r="I25" s="153"/>
      <c r="J25" s="153"/>
      <c r="K25" s="153"/>
      <c r="L25" s="153" t="s">
        <v>23</v>
      </c>
      <c r="M25" s="74" t="s">
        <v>23</v>
      </c>
      <c r="N25" s="153"/>
      <c r="O25" s="27"/>
      <c r="P25" s="44">
        <f>E25*F25*ROUND(O25, 2)</f>
        <v>0</v>
      </c>
    </row>
    <row r="26" spans="1:16" s="2" customFormat="1" ht="15" customHeight="1" x14ac:dyDescent="0.2">
      <c r="A26" s="234"/>
      <c r="B26" s="235"/>
      <c r="C26" s="217"/>
      <c r="D26" s="76" t="s">
        <v>96</v>
      </c>
      <c r="E26" s="53">
        <v>2</v>
      </c>
      <c r="F26" s="53">
        <v>24</v>
      </c>
      <c r="G26" s="153"/>
      <c r="H26" s="153"/>
      <c r="I26" s="153"/>
      <c r="J26" s="153"/>
      <c r="K26" s="153"/>
      <c r="L26" s="153" t="s">
        <v>23</v>
      </c>
      <c r="M26" s="74" t="s">
        <v>23</v>
      </c>
      <c r="N26" s="153"/>
      <c r="O26" s="27"/>
      <c r="P26" s="44">
        <f>E26*F26*ROUND(O26, 2)</f>
        <v>0</v>
      </c>
    </row>
    <row r="27" spans="1:16" s="2" customFormat="1" x14ac:dyDescent="0.2">
      <c r="A27" s="234"/>
      <c r="B27" s="235"/>
      <c r="C27" s="217"/>
      <c r="D27" s="76" t="s">
        <v>66</v>
      </c>
      <c r="E27" s="53">
        <v>2</v>
      </c>
      <c r="F27" s="53">
        <v>1</v>
      </c>
      <c r="G27" s="153"/>
      <c r="H27" s="153"/>
      <c r="I27" s="153"/>
      <c r="J27" s="153"/>
      <c r="K27" s="153"/>
      <c r="L27" s="153" t="s">
        <v>23</v>
      </c>
      <c r="M27" s="74" t="s">
        <v>23</v>
      </c>
      <c r="N27" s="153"/>
      <c r="O27" s="27"/>
      <c r="P27" s="32">
        <f t="shared" ref="P27:P45" si="1">E27*F27*ROUND(O27, 2)</f>
        <v>0</v>
      </c>
    </row>
    <row r="28" spans="1:16" s="2" customFormat="1" ht="15" customHeight="1" x14ac:dyDescent="0.25">
      <c r="A28" s="234">
        <v>4</v>
      </c>
      <c r="B28" s="235" t="s">
        <v>98</v>
      </c>
      <c r="C28" s="217" t="s">
        <v>99</v>
      </c>
      <c r="D28" s="75" t="s">
        <v>48</v>
      </c>
      <c r="E28" s="53">
        <v>365</v>
      </c>
      <c r="F28" s="53">
        <v>16</v>
      </c>
      <c r="G28" s="153" t="s">
        <v>23</v>
      </c>
      <c r="H28" s="153"/>
      <c r="I28" s="153"/>
      <c r="J28" s="153"/>
      <c r="K28" s="153"/>
      <c r="L28" s="153"/>
      <c r="M28" s="74"/>
      <c r="N28" s="153"/>
      <c r="O28" s="230" t="s">
        <v>24</v>
      </c>
      <c r="P28" s="231"/>
    </row>
    <row r="29" spans="1:16" s="2" customFormat="1" ht="15" customHeight="1" x14ac:dyDescent="0.2">
      <c r="A29" s="234"/>
      <c r="B29" s="235"/>
      <c r="C29" s="217"/>
      <c r="D29" s="76" t="s">
        <v>80</v>
      </c>
      <c r="E29" s="53">
        <v>2</v>
      </c>
      <c r="F29" s="53">
        <v>16</v>
      </c>
      <c r="G29" s="153"/>
      <c r="H29" s="153"/>
      <c r="I29" s="153"/>
      <c r="J29" s="153"/>
      <c r="K29" s="153"/>
      <c r="L29" s="153" t="s">
        <v>23</v>
      </c>
      <c r="M29" s="74" t="s">
        <v>23</v>
      </c>
      <c r="N29" s="153"/>
      <c r="O29" s="230" t="s">
        <v>24</v>
      </c>
      <c r="P29" s="231"/>
    </row>
    <row r="30" spans="1:16" s="2" customFormat="1" ht="15" customHeight="1" x14ac:dyDescent="0.2">
      <c r="A30" s="234"/>
      <c r="B30" s="235"/>
      <c r="C30" s="217"/>
      <c r="D30" s="76" t="s">
        <v>27</v>
      </c>
      <c r="E30" s="53">
        <v>2</v>
      </c>
      <c r="F30" s="53">
        <v>16</v>
      </c>
      <c r="G30" s="153"/>
      <c r="H30" s="153"/>
      <c r="I30" s="153"/>
      <c r="J30" s="153"/>
      <c r="K30" s="153"/>
      <c r="L30" s="153" t="s">
        <v>23</v>
      </c>
      <c r="M30" s="74" t="s">
        <v>23</v>
      </c>
      <c r="N30" s="153"/>
      <c r="O30" s="230" t="s">
        <v>24</v>
      </c>
      <c r="P30" s="231"/>
    </row>
    <row r="31" spans="1:16" s="2" customFormat="1" ht="15" customHeight="1" x14ac:dyDescent="0.2">
      <c r="A31" s="234"/>
      <c r="B31" s="235"/>
      <c r="C31" s="217"/>
      <c r="D31" s="76" t="s">
        <v>95</v>
      </c>
      <c r="E31" s="53">
        <v>2</v>
      </c>
      <c r="F31" s="53">
        <v>16</v>
      </c>
      <c r="G31" s="153"/>
      <c r="H31" s="153"/>
      <c r="I31" s="153"/>
      <c r="J31" s="153"/>
      <c r="K31" s="153"/>
      <c r="L31" s="153" t="s">
        <v>23</v>
      </c>
      <c r="M31" s="74" t="s">
        <v>23</v>
      </c>
      <c r="N31" s="153"/>
      <c r="O31" s="27"/>
      <c r="P31" s="32">
        <f t="shared" si="1"/>
        <v>0</v>
      </c>
    </row>
    <row r="32" spans="1:16" s="2" customFormat="1" ht="15" customHeight="1" x14ac:dyDescent="0.2">
      <c r="A32" s="234"/>
      <c r="B32" s="235"/>
      <c r="C32" s="217"/>
      <c r="D32" s="76" t="s">
        <v>29</v>
      </c>
      <c r="E32" s="53">
        <v>2</v>
      </c>
      <c r="F32" s="53">
        <v>16</v>
      </c>
      <c r="G32" s="153"/>
      <c r="H32" s="153"/>
      <c r="I32" s="153"/>
      <c r="J32" s="153"/>
      <c r="K32" s="153"/>
      <c r="L32" s="153" t="s">
        <v>23</v>
      </c>
      <c r="M32" s="74" t="s">
        <v>23</v>
      </c>
      <c r="N32" s="153"/>
      <c r="O32" s="27"/>
      <c r="P32" s="32">
        <f t="shared" si="1"/>
        <v>0</v>
      </c>
    </row>
    <row r="33" spans="1:16" s="2" customFormat="1" ht="15" customHeight="1" x14ac:dyDescent="0.2">
      <c r="A33" s="234"/>
      <c r="B33" s="235"/>
      <c r="C33" s="217"/>
      <c r="D33" s="76" t="s">
        <v>81</v>
      </c>
      <c r="E33" s="53">
        <v>2</v>
      </c>
      <c r="F33" s="53">
        <v>16</v>
      </c>
      <c r="G33" s="153"/>
      <c r="H33" s="153"/>
      <c r="I33" s="153"/>
      <c r="J33" s="153"/>
      <c r="K33" s="153"/>
      <c r="L33" s="153" t="s">
        <v>23</v>
      </c>
      <c r="M33" s="74" t="s">
        <v>23</v>
      </c>
      <c r="N33" s="153"/>
      <c r="O33" s="230" t="s">
        <v>24</v>
      </c>
      <c r="P33" s="231"/>
    </row>
    <row r="34" spans="1:16" s="2" customFormat="1" x14ac:dyDescent="0.25">
      <c r="A34" s="234"/>
      <c r="B34" s="235"/>
      <c r="C34" s="217"/>
      <c r="D34" s="75" t="s">
        <v>67</v>
      </c>
      <c r="E34" s="53">
        <v>2</v>
      </c>
      <c r="F34" s="53">
        <v>16</v>
      </c>
      <c r="G34" s="153"/>
      <c r="H34" s="153"/>
      <c r="I34" s="153"/>
      <c r="J34" s="153"/>
      <c r="K34" s="153"/>
      <c r="L34" s="153" t="s">
        <v>23</v>
      </c>
      <c r="M34" s="74" t="s">
        <v>23</v>
      </c>
      <c r="N34" s="153"/>
      <c r="O34" s="27"/>
      <c r="P34" s="32">
        <f t="shared" si="1"/>
        <v>0</v>
      </c>
    </row>
    <row r="35" spans="1:16" s="2" customFormat="1" x14ac:dyDescent="0.2">
      <c r="A35" s="234"/>
      <c r="B35" s="235"/>
      <c r="C35" s="217"/>
      <c r="D35" s="76" t="s">
        <v>96</v>
      </c>
      <c r="E35" s="53">
        <v>2</v>
      </c>
      <c r="F35" s="53">
        <v>16</v>
      </c>
      <c r="G35" s="153"/>
      <c r="H35" s="153"/>
      <c r="I35" s="153"/>
      <c r="J35" s="153"/>
      <c r="K35" s="153"/>
      <c r="L35" s="153" t="s">
        <v>23</v>
      </c>
      <c r="M35" s="74" t="s">
        <v>23</v>
      </c>
      <c r="N35" s="153"/>
      <c r="O35" s="27"/>
      <c r="P35" s="32">
        <f t="shared" si="1"/>
        <v>0</v>
      </c>
    </row>
    <row r="36" spans="1:16" s="2" customFormat="1" ht="15" customHeight="1" x14ac:dyDescent="0.25">
      <c r="A36" s="234"/>
      <c r="B36" s="235"/>
      <c r="C36" s="217"/>
      <c r="D36" s="75" t="s">
        <v>66</v>
      </c>
      <c r="E36" s="53">
        <v>2</v>
      </c>
      <c r="F36" s="53">
        <v>1</v>
      </c>
      <c r="G36" s="153"/>
      <c r="H36" s="153"/>
      <c r="I36" s="153"/>
      <c r="J36" s="153"/>
      <c r="K36" s="153"/>
      <c r="L36" s="153" t="s">
        <v>23</v>
      </c>
      <c r="M36" s="74" t="s">
        <v>23</v>
      </c>
      <c r="N36" s="153"/>
      <c r="O36" s="27"/>
      <c r="P36" s="32">
        <f t="shared" si="1"/>
        <v>0</v>
      </c>
    </row>
    <row r="37" spans="1:16" s="2" customFormat="1" ht="15" customHeight="1" x14ac:dyDescent="0.25">
      <c r="A37" s="234">
        <v>5</v>
      </c>
      <c r="B37" s="235" t="s">
        <v>100</v>
      </c>
      <c r="C37" s="239" t="s">
        <v>101</v>
      </c>
      <c r="D37" s="75" t="s">
        <v>48</v>
      </c>
      <c r="E37" s="53">
        <v>365</v>
      </c>
      <c r="F37" s="53">
        <v>19</v>
      </c>
      <c r="G37" s="153" t="s">
        <v>23</v>
      </c>
      <c r="H37" s="153"/>
      <c r="I37" s="153"/>
      <c r="J37" s="153"/>
      <c r="K37" s="153"/>
      <c r="L37" s="153"/>
      <c r="M37" s="74"/>
      <c r="N37" s="153"/>
      <c r="O37" s="230" t="s">
        <v>24</v>
      </c>
      <c r="P37" s="231"/>
    </row>
    <row r="38" spans="1:16" s="2" customFormat="1" ht="15" customHeight="1" x14ac:dyDescent="0.2">
      <c r="A38" s="234"/>
      <c r="B38" s="235"/>
      <c r="C38" s="239"/>
      <c r="D38" s="76" t="s">
        <v>80</v>
      </c>
      <c r="E38" s="53">
        <v>2</v>
      </c>
      <c r="F38" s="53">
        <v>19</v>
      </c>
      <c r="G38" s="153"/>
      <c r="H38" s="153"/>
      <c r="I38" s="153"/>
      <c r="J38" s="153"/>
      <c r="K38" s="153"/>
      <c r="L38" s="153" t="s">
        <v>23</v>
      </c>
      <c r="M38" s="74" t="s">
        <v>23</v>
      </c>
      <c r="N38" s="153"/>
      <c r="O38" s="230" t="s">
        <v>24</v>
      </c>
      <c r="P38" s="231"/>
    </row>
    <row r="39" spans="1:16" s="2" customFormat="1" ht="15" customHeight="1" x14ac:dyDescent="0.2">
      <c r="A39" s="234"/>
      <c r="B39" s="235"/>
      <c r="C39" s="239"/>
      <c r="D39" s="76" t="s">
        <v>27</v>
      </c>
      <c r="E39" s="53">
        <v>2</v>
      </c>
      <c r="F39" s="53">
        <v>19</v>
      </c>
      <c r="G39" s="153"/>
      <c r="H39" s="153"/>
      <c r="I39" s="153"/>
      <c r="J39" s="153"/>
      <c r="K39" s="153"/>
      <c r="L39" s="153" t="s">
        <v>23</v>
      </c>
      <c r="M39" s="74" t="s">
        <v>23</v>
      </c>
      <c r="N39" s="153"/>
      <c r="O39" s="230" t="s">
        <v>24</v>
      </c>
      <c r="P39" s="231"/>
    </row>
    <row r="40" spans="1:16" s="2" customFormat="1" ht="15" customHeight="1" x14ac:dyDescent="0.2">
      <c r="A40" s="234"/>
      <c r="B40" s="235"/>
      <c r="C40" s="239"/>
      <c r="D40" s="76" t="s">
        <v>95</v>
      </c>
      <c r="E40" s="53">
        <v>2</v>
      </c>
      <c r="F40" s="53">
        <v>19</v>
      </c>
      <c r="G40" s="153"/>
      <c r="H40" s="153"/>
      <c r="I40" s="153"/>
      <c r="J40" s="153"/>
      <c r="K40" s="153"/>
      <c r="L40" s="153" t="s">
        <v>23</v>
      </c>
      <c r="M40" s="74" t="s">
        <v>23</v>
      </c>
      <c r="N40" s="153"/>
      <c r="O40" s="27"/>
      <c r="P40" s="32">
        <f t="shared" si="1"/>
        <v>0</v>
      </c>
    </row>
    <row r="41" spans="1:16" s="2" customFormat="1" ht="15" customHeight="1" x14ac:dyDescent="0.2">
      <c r="A41" s="234"/>
      <c r="B41" s="235"/>
      <c r="C41" s="239"/>
      <c r="D41" s="76" t="s">
        <v>29</v>
      </c>
      <c r="E41" s="53">
        <v>2</v>
      </c>
      <c r="F41" s="53">
        <v>19</v>
      </c>
      <c r="G41" s="153"/>
      <c r="H41" s="153"/>
      <c r="I41" s="153"/>
      <c r="J41" s="153"/>
      <c r="K41" s="153"/>
      <c r="L41" s="153" t="s">
        <v>23</v>
      </c>
      <c r="M41" s="74" t="s">
        <v>23</v>
      </c>
      <c r="N41" s="153"/>
      <c r="O41" s="27"/>
      <c r="P41" s="32">
        <f t="shared" si="1"/>
        <v>0</v>
      </c>
    </row>
    <row r="42" spans="1:16" s="2" customFormat="1" ht="15" customHeight="1" x14ac:dyDescent="0.2">
      <c r="A42" s="234"/>
      <c r="B42" s="235"/>
      <c r="C42" s="239"/>
      <c r="D42" s="76" t="s">
        <v>81</v>
      </c>
      <c r="E42" s="53">
        <v>2</v>
      </c>
      <c r="F42" s="53">
        <v>19</v>
      </c>
      <c r="G42" s="153"/>
      <c r="H42" s="153"/>
      <c r="I42" s="153"/>
      <c r="J42" s="153"/>
      <c r="K42" s="153"/>
      <c r="L42" s="153" t="s">
        <v>23</v>
      </c>
      <c r="M42" s="74" t="s">
        <v>23</v>
      </c>
      <c r="N42" s="153"/>
      <c r="O42" s="230" t="s">
        <v>24</v>
      </c>
      <c r="P42" s="231"/>
    </row>
    <row r="43" spans="1:16" s="2" customFormat="1" ht="15" customHeight="1" x14ac:dyDescent="0.25">
      <c r="A43" s="234"/>
      <c r="B43" s="235"/>
      <c r="C43" s="239"/>
      <c r="D43" s="75" t="s">
        <v>67</v>
      </c>
      <c r="E43" s="53">
        <v>2</v>
      </c>
      <c r="F43" s="53">
        <v>19</v>
      </c>
      <c r="G43" s="153"/>
      <c r="H43" s="153"/>
      <c r="I43" s="153"/>
      <c r="J43" s="153"/>
      <c r="K43" s="153"/>
      <c r="L43" s="153" t="s">
        <v>23</v>
      </c>
      <c r="M43" s="74" t="s">
        <v>23</v>
      </c>
      <c r="N43" s="153"/>
      <c r="O43" s="27"/>
      <c r="P43" s="32">
        <f t="shared" si="1"/>
        <v>0</v>
      </c>
    </row>
    <row r="44" spans="1:16" s="2" customFormat="1" ht="15" customHeight="1" x14ac:dyDescent="0.2">
      <c r="A44" s="234"/>
      <c r="B44" s="235"/>
      <c r="C44" s="239"/>
      <c r="D44" s="76" t="s">
        <v>96</v>
      </c>
      <c r="E44" s="53">
        <v>2</v>
      </c>
      <c r="F44" s="53">
        <v>19</v>
      </c>
      <c r="G44" s="153"/>
      <c r="H44" s="153"/>
      <c r="I44" s="153"/>
      <c r="J44" s="153"/>
      <c r="K44" s="153"/>
      <c r="L44" s="153" t="s">
        <v>23</v>
      </c>
      <c r="M44" s="74" t="s">
        <v>23</v>
      </c>
      <c r="N44" s="153"/>
      <c r="O44" s="27"/>
      <c r="P44" s="32">
        <f t="shared" si="1"/>
        <v>0</v>
      </c>
    </row>
    <row r="45" spans="1:16" s="2" customFormat="1" x14ac:dyDescent="0.2">
      <c r="A45" s="234"/>
      <c r="B45" s="235"/>
      <c r="C45" s="239"/>
      <c r="D45" s="209" t="s">
        <v>66</v>
      </c>
      <c r="E45" s="53">
        <v>2</v>
      </c>
      <c r="F45" s="53">
        <v>1</v>
      </c>
      <c r="G45" s="53"/>
      <c r="H45" s="53"/>
      <c r="I45" s="53"/>
      <c r="J45" s="53"/>
      <c r="K45" s="53"/>
      <c r="L45" s="53" t="s">
        <v>23</v>
      </c>
      <c r="M45" s="192" t="s">
        <v>23</v>
      </c>
      <c r="N45" s="153"/>
      <c r="O45" s="27"/>
      <c r="P45" s="32">
        <f t="shared" si="1"/>
        <v>0</v>
      </c>
    </row>
    <row r="46" spans="1:16" s="2" customFormat="1" x14ac:dyDescent="0.25">
      <c r="A46" s="234">
        <v>6</v>
      </c>
      <c r="B46" s="235" t="s">
        <v>286</v>
      </c>
      <c r="C46" s="235" t="s">
        <v>287</v>
      </c>
      <c r="D46" s="75" t="s">
        <v>48</v>
      </c>
      <c r="E46" s="53">
        <v>365</v>
      </c>
      <c r="F46" s="53">
        <v>2</v>
      </c>
      <c r="G46" s="153" t="s">
        <v>23</v>
      </c>
      <c r="H46" s="178"/>
      <c r="I46" s="178"/>
      <c r="J46" s="153"/>
      <c r="K46" s="153"/>
      <c r="L46" s="153"/>
      <c r="M46" s="74"/>
      <c r="N46" s="153"/>
      <c r="O46" s="230" t="s">
        <v>24</v>
      </c>
      <c r="P46" s="231"/>
    </row>
    <row r="47" spans="1:16" s="2" customFormat="1" x14ac:dyDescent="0.2">
      <c r="A47" s="234"/>
      <c r="B47" s="235"/>
      <c r="C47" s="235"/>
      <c r="D47" s="210" t="s">
        <v>30</v>
      </c>
      <c r="E47" s="53">
        <v>2</v>
      </c>
      <c r="F47" s="53">
        <v>2</v>
      </c>
      <c r="G47" s="153"/>
      <c r="H47" s="153"/>
      <c r="I47" s="153"/>
      <c r="J47" s="153"/>
      <c r="K47" s="153"/>
      <c r="L47" s="153" t="s">
        <v>23</v>
      </c>
      <c r="M47" s="74" t="s">
        <v>23</v>
      </c>
      <c r="N47" s="153"/>
      <c r="O47" s="230" t="s">
        <v>24</v>
      </c>
      <c r="P47" s="231"/>
    </row>
    <row r="48" spans="1:16" s="2" customFormat="1" x14ac:dyDescent="0.2">
      <c r="A48" s="234"/>
      <c r="B48" s="235"/>
      <c r="C48" s="235"/>
      <c r="D48" s="210" t="s">
        <v>102</v>
      </c>
      <c r="E48" s="53">
        <v>1</v>
      </c>
      <c r="F48" s="53">
        <v>2</v>
      </c>
      <c r="G48" s="153"/>
      <c r="H48" s="153"/>
      <c r="I48" s="153"/>
      <c r="J48" s="153"/>
      <c r="K48" s="153"/>
      <c r="L48" s="153" t="s">
        <v>23</v>
      </c>
      <c r="M48" s="74"/>
      <c r="N48" s="153"/>
      <c r="O48" s="27"/>
      <c r="P48" s="32">
        <f>E48*F48*ROUND(O48, 2)</f>
        <v>0</v>
      </c>
    </row>
    <row r="49" spans="1:16" s="2" customFormat="1" x14ac:dyDescent="0.2">
      <c r="A49" s="234"/>
      <c r="B49" s="235"/>
      <c r="C49" s="235"/>
      <c r="D49" s="76" t="s">
        <v>66</v>
      </c>
      <c r="E49" s="53">
        <v>1</v>
      </c>
      <c r="F49" s="53">
        <v>2</v>
      </c>
      <c r="G49" s="153"/>
      <c r="H49" s="153"/>
      <c r="I49" s="153"/>
      <c r="J49" s="153"/>
      <c r="K49" s="153"/>
      <c r="L49" s="53" t="s">
        <v>23</v>
      </c>
      <c r="M49" s="191"/>
      <c r="N49" s="153"/>
      <c r="O49" s="27"/>
      <c r="P49" s="32">
        <f>E49*F49*ROUND(O49, 2)</f>
        <v>0</v>
      </c>
    </row>
    <row r="50" spans="1:16" s="2" customFormat="1" ht="15" customHeight="1" x14ac:dyDescent="0.25">
      <c r="A50" s="234">
        <v>7</v>
      </c>
      <c r="B50" s="235" t="s">
        <v>103</v>
      </c>
      <c r="C50" s="235" t="s">
        <v>104</v>
      </c>
      <c r="D50" s="75" t="s">
        <v>48</v>
      </c>
      <c r="E50" s="53">
        <v>365</v>
      </c>
      <c r="F50" s="53">
        <v>5</v>
      </c>
      <c r="G50" s="153" t="s">
        <v>23</v>
      </c>
      <c r="H50" s="153"/>
      <c r="I50" s="153"/>
      <c r="J50" s="153"/>
      <c r="K50" s="153"/>
      <c r="L50" s="153"/>
      <c r="M50" s="74"/>
      <c r="N50" s="153"/>
      <c r="O50" s="230" t="s">
        <v>24</v>
      </c>
      <c r="P50" s="231"/>
    </row>
    <row r="51" spans="1:16" s="2" customFormat="1" x14ac:dyDescent="0.2">
      <c r="A51" s="234"/>
      <c r="B51" s="235"/>
      <c r="C51" s="235"/>
      <c r="D51" s="76" t="s">
        <v>80</v>
      </c>
      <c r="E51" s="53">
        <v>2</v>
      </c>
      <c r="F51" s="53">
        <v>5</v>
      </c>
      <c r="G51" s="153"/>
      <c r="H51" s="153"/>
      <c r="I51" s="153"/>
      <c r="J51" s="153"/>
      <c r="K51" s="153"/>
      <c r="L51" s="153" t="s">
        <v>23</v>
      </c>
      <c r="M51" s="74" t="s">
        <v>23</v>
      </c>
      <c r="N51" s="153"/>
      <c r="O51" s="230" t="s">
        <v>24</v>
      </c>
      <c r="P51" s="231"/>
    </row>
    <row r="52" spans="1:16" s="2" customFormat="1" x14ac:dyDescent="0.2">
      <c r="A52" s="234"/>
      <c r="B52" s="235"/>
      <c r="C52" s="235"/>
      <c r="D52" s="76" t="s">
        <v>27</v>
      </c>
      <c r="E52" s="53">
        <v>2</v>
      </c>
      <c r="F52" s="53">
        <v>5</v>
      </c>
      <c r="G52" s="153"/>
      <c r="H52" s="153"/>
      <c r="I52" s="153"/>
      <c r="J52" s="153"/>
      <c r="K52" s="153"/>
      <c r="L52" s="153" t="s">
        <v>23</v>
      </c>
      <c r="M52" s="74" t="s">
        <v>23</v>
      </c>
      <c r="N52" s="153"/>
      <c r="O52" s="230" t="s">
        <v>24</v>
      </c>
      <c r="P52" s="231"/>
    </row>
    <row r="53" spans="1:16" s="2" customFormat="1" x14ac:dyDescent="0.2">
      <c r="A53" s="234"/>
      <c r="B53" s="235"/>
      <c r="C53" s="235"/>
      <c r="D53" s="76" t="s">
        <v>95</v>
      </c>
      <c r="E53" s="53">
        <v>2</v>
      </c>
      <c r="F53" s="53">
        <v>5</v>
      </c>
      <c r="G53" s="153"/>
      <c r="H53" s="153"/>
      <c r="I53" s="153"/>
      <c r="J53" s="153"/>
      <c r="K53" s="153"/>
      <c r="L53" s="153" t="s">
        <v>23</v>
      </c>
      <c r="M53" s="74" t="s">
        <v>23</v>
      </c>
      <c r="N53" s="153"/>
      <c r="O53" s="27"/>
      <c r="P53" s="32">
        <f>E53*F53*ROUND(O53, 2)</f>
        <v>0</v>
      </c>
    </row>
    <row r="54" spans="1:16" s="2" customFormat="1" x14ac:dyDescent="0.2">
      <c r="A54" s="234"/>
      <c r="B54" s="235"/>
      <c r="C54" s="235"/>
      <c r="D54" s="76" t="s">
        <v>29</v>
      </c>
      <c r="E54" s="53">
        <v>2</v>
      </c>
      <c r="F54" s="53">
        <v>5</v>
      </c>
      <c r="G54" s="153"/>
      <c r="H54" s="153"/>
      <c r="I54" s="153"/>
      <c r="J54" s="153"/>
      <c r="K54" s="153"/>
      <c r="L54" s="153" t="s">
        <v>23</v>
      </c>
      <c r="M54" s="74" t="s">
        <v>23</v>
      </c>
      <c r="N54" s="153"/>
      <c r="O54" s="27"/>
      <c r="P54" s="32">
        <f>E54*F54*ROUND(O54, 2)</f>
        <v>0</v>
      </c>
    </row>
    <row r="55" spans="1:16" s="2" customFormat="1" ht="15" customHeight="1" x14ac:dyDescent="0.2">
      <c r="A55" s="234"/>
      <c r="B55" s="235"/>
      <c r="C55" s="235"/>
      <c r="D55" s="76" t="s">
        <v>81</v>
      </c>
      <c r="E55" s="53">
        <v>2</v>
      </c>
      <c r="F55" s="53">
        <v>5</v>
      </c>
      <c r="G55" s="153"/>
      <c r="H55" s="153"/>
      <c r="I55" s="153"/>
      <c r="J55" s="153"/>
      <c r="K55" s="153"/>
      <c r="L55" s="153" t="s">
        <v>23</v>
      </c>
      <c r="M55" s="74" t="s">
        <v>23</v>
      </c>
      <c r="N55" s="153"/>
      <c r="O55" s="230" t="s">
        <v>24</v>
      </c>
      <c r="P55" s="231"/>
    </row>
    <row r="56" spans="1:16" s="2" customFormat="1" x14ac:dyDescent="0.25">
      <c r="A56" s="234"/>
      <c r="B56" s="235"/>
      <c r="C56" s="235"/>
      <c r="D56" s="75" t="s">
        <v>67</v>
      </c>
      <c r="E56" s="53">
        <v>2</v>
      </c>
      <c r="F56" s="53">
        <v>5</v>
      </c>
      <c r="G56" s="153"/>
      <c r="H56" s="153"/>
      <c r="I56" s="153"/>
      <c r="J56" s="153"/>
      <c r="K56" s="153"/>
      <c r="L56" s="153" t="s">
        <v>23</v>
      </c>
      <c r="M56" s="74" t="s">
        <v>23</v>
      </c>
      <c r="N56" s="153"/>
      <c r="O56" s="27"/>
      <c r="P56" s="32">
        <f>E56*F56*ROUND(O56, 2)</f>
        <v>0</v>
      </c>
    </row>
    <row r="57" spans="1:16" s="2" customFormat="1" ht="15" customHeight="1" x14ac:dyDescent="0.2">
      <c r="A57" s="234"/>
      <c r="B57" s="235"/>
      <c r="C57" s="235"/>
      <c r="D57" s="76" t="s">
        <v>96</v>
      </c>
      <c r="E57" s="53">
        <v>2</v>
      </c>
      <c r="F57" s="53">
        <v>5</v>
      </c>
      <c r="G57" s="153"/>
      <c r="H57" s="153"/>
      <c r="I57" s="153"/>
      <c r="J57" s="153"/>
      <c r="K57" s="153"/>
      <c r="L57" s="153" t="s">
        <v>23</v>
      </c>
      <c r="M57" s="74" t="s">
        <v>23</v>
      </c>
      <c r="N57" s="153"/>
      <c r="O57" s="27"/>
      <c r="P57" s="32">
        <f>E57*F57*ROUND(O57, 2)</f>
        <v>0</v>
      </c>
    </row>
    <row r="58" spans="1:16" s="2" customFormat="1" ht="15.75" thickBot="1" x14ac:dyDescent="0.25">
      <c r="A58" s="236"/>
      <c r="B58" s="237"/>
      <c r="C58" s="237"/>
      <c r="D58" s="79" t="s">
        <v>66</v>
      </c>
      <c r="E58" s="80">
        <v>2</v>
      </c>
      <c r="F58" s="80">
        <v>1</v>
      </c>
      <c r="G58" s="80"/>
      <c r="H58" s="80"/>
      <c r="I58" s="80"/>
      <c r="J58" s="80"/>
      <c r="K58" s="80"/>
      <c r="L58" s="80" t="s">
        <v>23</v>
      </c>
      <c r="M58" s="193" t="s">
        <v>23</v>
      </c>
      <c r="N58" s="154"/>
      <c r="O58" s="35"/>
      <c r="P58" s="34">
        <f>E58*F58*ROUND(O58, 2)</f>
        <v>0</v>
      </c>
    </row>
    <row r="59" spans="1:16" ht="15.75" thickBot="1" x14ac:dyDescent="0.3">
      <c r="H59" s="17"/>
      <c r="I59" s="17"/>
      <c r="J59" s="17"/>
      <c r="K59" s="17"/>
      <c r="L59" s="17"/>
      <c r="M59" s="17"/>
      <c r="N59" s="17"/>
      <c r="O59" s="41" t="s">
        <v>25</v>
      </c>
      <c r="P59" s="42">
        <f>SUM(P56:P58,P53:P54,P48:P49,P43:P45,P40:P41,P34:P36,P31:P32,P25:P27,P22:P23,P16:P18,P13:P14,P8:P9)</f>
        <v>0</v>
      </c>
    </row>
    <row r="60" spans="1:16" x14ac:dyDescent="0.25">
      <c r="H60" s="17"/>
      <c r="I60" s="17"/>
      <c r="J60" s="17"/>
      <c r="K60" s="17"/>
      <c r="L60" s="17"/>
      <c r="M60" s="17"/>
      <c r="N60" s="17"/>
      <c r="O60" s="17"/>
      <c r="P60" s="17"/>
    </row>
    <row r="61" spans="1:16" x14ac:dyDescent="0.25">
      <c r="A61" s="204"/>
      <c r="B61" s="203"/>
      <c r="C61" s="203"/>
      <c r="D61" s="211"/>
      <c r="E61" s="204"/>
      <c r="F61" s="204"/>
      <c r="G61" s="204"/>
      <c r="H61" s="203"/>
      <c r="I61" s="203"/>
    </row>
    <row r="62" spans="1:16" x14ac:dyDescent="0.25">
      <c r="A62" s="204"/>
      <c r="B62" s="203"/>
      <c r="C62" s="203"/>
      <c r="D62" s="211"/>
      <c r="E62" s="204"/>
      <c r="F62" s="204"/>
      <c r="G62" s="204"/>
      <c r="H62" s="203"/>
      <c r="I62" s="203"/>
    </row>
    <row r="63" spans="1:16" x14ac:dyDescent="0.25">
      <c r="A63" s="204"/>
      <c r="B63" s="203"/>
      <c r="C63" s="203"/>
      <c r="D63" s="211"/>
      <c r="E63" s="204"/>
      <c r="F63" s="204"/>
      <c r="G63" s="204"/>
      <c r="H63" s="203"/>
      <c r="I63" s="203"/>
    </row>
    <row r="64" spans="1:16" x14ac:dyDescent="0.25">
      <c r="A64" s="206" t="s">
        <v>313</v>
      </c>
      <c r="B64" s="206"/>
      <c r="C64" s="203"/>
      <c r="D64" s="211"/>
      <c r="E64" s="206" t="s">
        <v>314</v>
      </c>
      <c r="F64" s="204"/>
      <c r="G64" s="204"/>
      <c r="H64" s="203"/>
      <c r="I64" s="203"/>
    </row>
    <row r="65" spans="1:9" ht="30" customHeight="1" x14ac:dyDescent="0.25">
      <c r="A65" s="204"/>
      <c r="B65" s="203"/>
      <c r="C65" s="203"/>
      <c r="D65" s="211"/>
      <c r="E65" s="214" t="s">
        <v>315</v>
      </c>
      <c r="F65" s="214"/>
      <c r="G65" s="214"/>
      <c r="H65" s="214"/>
      <c r="I65" s="214"/>
    </row>
  </sheetData>
  <sheetProtection algorithmName="SHA-512" hashValue="ZKohVzEy8skoQEo3ed1JcS0U2psjA3D47QlzxwAeZqE7mZ5GyGFJsVQs4KrFJT6KqqhndbSs7RZVBW6eZwLTZw==" saltValue="XYJcwULysqn6rxmZXs6ZJQ==" spinCount="100000" sheet="1" objects="1" scenarios="1"/>
  <mergeCells count="57">
    <mergeCell ref="O55:P55"/>
    <mergeCell ref="O47:P47"/>
    <mergeCell ref="O46:P46"/>
    <mergeCell ref="O51:P51"/>
    <mergeCell ref="O52:P52"/>
    <mergeCell ref="O50:P50"/>
    <mergeCell ref="A19:A27"/>
    <mergeCell ref="A28:A36"/>
    <mergeCell ref="A37:A45"/>
    <mergeCell ref="A46:A49"/>
    <mergeCell ref="A50:A58"/>
    <mergeCell ref="O42:P42"/>
    <mergeCell ref="O19:P19"/>
    <mergeCell ref="O20:P20"/>
    <mergeCell ref="O21:P21"/>
    <mergeCell ref="O24:P24"/>
    <mergeCell ref="O28:P28"/>
    <mergeCell ref="O29:P29"/>
    <mergeCell ref="O30:P30"/>
    <mergeCell ref="O33:P33"/>
    <mergeCell ref="O37:P37"/>
    <mergeCell ref="O38:P38"/>
    <mergeCell ref="O39:P39"/>
    <mergeCell ref="B37:B45"/>
    <mergeCell ref="C37:C45"/>
    <mergeCell ref="B46:B49"/>
    <mergeCell ref="C46:C49"/>
    <mergeCell ref="B50:B58"/>
    <mergeCell ref="C50:C58"/>
    <mergeCell ref="O12:P12"/>
    <mergeCell ref="B10:B18"/>
    <mergeCell ref="C10:C18"/>
    <mergeCell ref="B19:B27"/>
    <mergeCell ref="C19:C27"/>
    <mergeCell ref="O10:P10"/>
    <mergeCell ref="O11:P11"/>
    <mergeCell ref="K6:M6"/>
    <mergeCell ref="O5:O7"/>
    <mergeCell ref="P5:P7"/>
    <mergeCell ref="G5:N5"/>
    <mergeCell ref="G6:J6"/>
    <mergeCell ref="E65:I65"/>
    <mergeCell ref="A2:P2"/>
    <mergeCell ref="O15:P15"/>
    <mergeCell ref="A1:F1"/>
    <mergeCell ref="A3:I3"/>
    <mergeCell ref="G1:P1"/>
    <mergeCell ref="A5:A7"/>
    <mergeCell ref="B5:B7"/>
    <mergeCell ref="C5:C7"/>
    <mergeCell ref="D5:D7"/>
    <mergeCell ref="E5:E7"/>
    <mergeCell ref="A10:A18"/>
    <mergeCell ref="A8:A9"/>
    <mergeCell ref="B28:B36"/>
    <mergeCell ref="C28:C36"/>
    <mergeCell ref="F5:F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7" fitToHeight="0" orientation="landscape" horizontalDpi="4294967295" verticalDpi="4294967295" r:id="rId1"/>
  <headerFooter>
    <oddFooter>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4"/>
  <sheetViews>
    <sheetView topLeftCell="A19" zoomScaleNormal="100" workbookViewId="0">
      <selection activeCell="O12" sqref="O12:P12"/>
    </sheetView>
  </sheetViews>
  <sheetFormatPr defaultColWidth="8.7109375" defaultRowHeight="15" x14ac:dyDescent="0.25"/>
  <cols>
    <col min="1" max="1" width="6" style="17" customWidth="1"/>
    <col min="2" max="2" width="15.42578125" style="1" customWidth="1"/>
    <col min="3" max="3" width="19.2851562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4.28515625" style="1" customWidth="1"/>
    <col min="16" max="16" width="13.710937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253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" customHeight="1" x14ac:dyDescent="0.25">
      <c r="A2" s="223" t="s">
        <v>120</v>
      </c>
      <c r="B2" s="223"/>
      <c r="C2" s="223"/>
      <c r="D2" s="223"/>
      <c r="E2" s="223"/>
      <c r="F2" s="223"/>
      <c r="G2" s="223"/>
      <c r="H2" s="223"/>
      <c r="I2" s="22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ht="15" customHeight="1" x14ac:dyDescent="0.25">
      <c r="A8" s="240">
        <v>1</v>
      </c>
      <c r="B8" s="243" t="s">
        <v>220</v>
      </c>
      <c r="C8" s="243" t="s">
        <v>219</v>
      </c>
      <c r="D8" s="130" t="s">
        <v>108</v>
      </c>
      <c r="E8" s="54">
        <v>365</v>
      </c>
      <c r="F8" s="54">
        <v>2</v>
      </c>
      <c r="G8" s="31" t="s">
        <v>23</v>
      </c>
      <c r="H8" s="31"/>
      <c r="I8" s="31"/>
      <c r="J8" s="31"/>
      <c r="K8" s="31"/>
      <c r="L8" s="31"/>
      <c r="M8" s="72"/>
      <c r="N8" s="31"/>
      <c r="O8" s="244" t="s">
        <v>24</v>
      </c>
      <c r="P8" s="245"/>
    </row>
    <row r="9" spans="1:16" s="2" customFormat="1" x14ac:dyDescent="0.25">
      <c r="A9" s="241"/>
      <c r="B9" s="235"/>
      <c r="C9" s="235"/>
      <c r="D9" s="82" t="s">
        <v>109</v>
      </c>
      <c r="E9" s="53">
        <v>1</v>
      </c>
      <c r="F9" s="53">
        <v>2</v>
      </c>
      <c r="G9" s="135"/>
      <c r="H9" s="135"/>
      <c r="I9" s="135"/>
      <c r="J9" s="135"/>
      <c r="K9" s="135"/>
      <c r="L9" s="135"/>
      <c r="M9" s="74" t="s">
        <v>23</v>
      </c>
      <c r="N9" s="135"/>
      <c r="O9" s="230" t="s">
        <v>24</v>
      </c>
      <c r="P9" s="231"/>
    </row>
    <row r="10" spans="1:16" s="2" customFormat="1" ht="15" customHeight="1" x14ac:dyDescent="0.25">
      <c r="A10" s="241"/>
      <c r="B10" s="235"/>
      <c r="C10" s="235"/>
      <c r="D10" s="82" t="s">
        <v>110</v>
      </c>
      <c r="E10" s="53">
        <v>1</v>
      </c>
      <c r="F10" s="53">
        <v>2</v>
      </c>
      <c r="G10" s="135"/>
      <c r="H10" s="135"/>
      <c r="I10" s="135"/>
      <c r="J10" s="135"/>
      <c r="K10" s="135"/>
      <c r="L10" s="135"/>
      <c r="M10" s="74" t="s">
        <v>23</v>
      </c>
      <c r="N10" s="135"/>
      <c r="O10" s="230" t="s">
        <v>24</v>
      </c>
      <c r="P10" s="231"/>
    </row>
    <row r="11" spans="1:16" s="2" customFormat="1" ht="15" customHeight="1" thickBot="1" x14ac:dyDescent="0.3">
      <c r="A11" s="242"/>
      <c r="B11" s="237"/>
      <c r="C11" s="237"/>
      <c r="D11" s="83" t="s">
        <v>111</v>
      </c>
      <c r="E11" s="80">
        <v>1</v>
      </c>
      <c r="F11" s="80">
        <v>2</v>
      </c>
      <c r="G11" s="136"/>
      <c r="H11" s="136"/>
      <c r="I11" s="136"/>
      <c r="J11" s="136"/>
      <c r="K11" s="136"/>
      <c r="L11" s="136"/>
      <c r="M11" s="81" t="s">
        <v>23</v>
      </c>
      <c r="N11" s="136"/>
      <c r="O11" s="232" t="s">
        <v>24</v>
      </c>
      <c r="P11" s="233"/>
    </row>
    <row r="12" spans="1:16" s="2" customFormat="1" ht="15" customHeight="1" x14ac:dyDescent="0.25">
      <c r="A12" s="241">
        <v>2</v>
      </c>
      <c r="B12" s="246" t="s">
        <v>106</v>
      </c>
      <c r="C12" s="246" t="s">
        <v>107</v>
      </c>
      <c r="D12" s="129" t="s">
        <v>108</v>
      </c>
      <c r="E12" s="127">
        <v>365</v>
      </c>
      <c r="F12" s="127">
        <v>1</v>
      </c>
      <c r="G12" s="113" t="s">
        <v>23</v>
      </c>
      <c r="H12" s="113"/>
      <c r="I12" s="113"/>
      <c r="J12" s="113"/>
      <c r="K12" s="113"/>
      <c r="L12" s="113"/>
      <c r="M12" s="128"/>
      <c r="N12" s="113"/>
      <c r="O12" s="250" t="s">
        <v>24</v>
      </c>
      <c r="P12" s="251"/>
    </row>
    <row r="13" spans="1:16" s="2" customFormat="1" ht="15" customHeight="1" x14ac:dyDescent="0.25">
      <c r="A13" s="241"/>
      <c r="B13" s="235"/>
      <c r="C13" s="235"/>
      <c r="D13" s="82" t="s">
        <v>109</v>
      </c>
      <c r="E13" s="53">
        <v>1</v>
      </c>
      <c r="F13" s="53">
        <v>1</v>
      </c>
      <c r="G13" s="135"/>
      <c r="H13" s="135"/>
      <c r="I13" s="135"/>
      <c r="J13" s="135"/>
      <c r="K13" s="135"/>
      <c r="L13" s="135"/>
      <c r="M13" s="74" t="s">
        <v>23</v>
      </c>
      <c r="N13" s="135"/>
      <c r="O13" s="230" t="s">
        <v>24</v>
      </c>
      <c r="P13" s="231"/>
    </row>
    <row r="14" spans="1:16" s="2" customFormat="1" x14ac:dyDescent="0.25">
      <c r="A14" s="241"/>
      <c r="B14" s="235"/>
      <c r="C14" s="235"/>
      <c r="D14" s="82" t="s">
        <v>110</v>
      </c>
      <c r="E14" s="53">
        <v>1</v>
      </c>
      <c r="F14" s="53">
        <v>1</v>
      </c>
      <c r="G14" s="135"/>
      <c r="H14" s="135"/>
      <c r="I14" s="135"/>
      <c r="J14" s="135"/>
      <c r="K14" s="135"/>
      <c r="L14" s="135"/>
      <c r="M14" s="74" t="s">
        <v>23</v>
      </c>
      <c r="N14" s="135"/>
      <c r="O14" s="230" t="s">
        <v>24</v>
      </c>
      <c r="P14" s="231"/>
    </row>
    <row r="15" spans="1:16" s="2" customFormat="1" ht="15.75" thickBot="1" x14ac:dyDescent="0.3">
      <c r="A15" s="241"/>
      <c r="B15" s="247"/>
      <c r="C15" s="247"/>
      <c r="D15" s="131" t="s">
        <v>111</v>
      </c>
      <c r="E15" s="125">
        <v>1</v>
      </c>
      <c r="F15" s="125">
        <v>1</v>
      </c>
      <c r="G15" s="124"/>
      <c r="H15" s="124"/>
      <c r="I15" s="124"/>
      <c r="J15" s="124"/>
      <c r="K15" s="124"/>
      <c r="L15" s="124"/>
      <c r="M15" s="126" t="s">
        <v>23</v>
      </c>
      <c r="N15" s="124"/>
      <c r="O15" s="248" t="s">
        <v>24</v>
      </c>
      <c r="P15" s="249"/>
    </row>
    <row r="16" spans="1:16" s="2" customFormat="1" ht="15" customHeight="1" x14ac:dyDescent="0.25">
      <c r="A16" s="240">
        <v>3</v>
      </c>
      <c r="B16" s="243" t="s">
        <v>112</v>
      </c>
      <c r="C16" s="243" t="s">
        <v>107</v>
      </c>
      <c r="D16" s="130" t="s">
        <v>108</v>
      </c>
      <c r="E16" s="54">
        <v>365</v>
      </c>
      <c r="F16" s="54">
        <v>2</v>
      </c>
      <c r="G16" s="31" t="s">
        <v>23</v>
      </c>
      <c r="H16" s="31"/>
      <c r="I16" s="31"/>
      <c r="J16" s="31"/>
      <c r="K16" s="31"/>
      <c r="L16" s="31"/>
      <c r="M16" s="72"/>
      <c r="N16" s="31"/>
      <c r="O16" s="244" t="s">
        <v>24</v>
      </c>
      <c r="P16" s="245"/>
    </row>
    <row r="17" spans="1:16" s="2" customFormat="1" x14ac:dyDescent="0.25">
      <c r="A17" s="241"/>
      <c r="B17" s="235"/>
      <c r="C17" s="235"/>
      <c r="D17" s="82" t="s">
        <v>109</v>
      </c>
      <c r="E17" s="53">
        <v>1</v>
      </c>
      <c r="F17" s="53">
        <v>2</v>
      </c>
      <c r="G17" s="135"/>
      <c r="H17" s="135"/>
      <c r="I17" s="135"/>
      <c r="J17" s="135"/>
      <c r="K17" s="135"/>
      <c r="L17" s="135"/>
      <c r="M17" s="74" t="s">
        <v>23</v>
      </c>
      <c r="N17" s="135"/>
      <c r="O17" s="230" t="s">
        <v>24</v>
      </c>
      <c r="P17" s="231"/>
    </row>
    <row r="18" spans="1:16" s="2" customFormat="1" ht="15" customHeight="1" x14ac:dyDescent="0.25">
      <c r="A18" s="241"/>
      <c r="B18" s="235"/>
      <c r="C18" s="235"/>
      <c r="D18" s="82" t="s">
        <v>110</v>
      </c>
      <c r="E18" s="53">
        <v>1</v>
      </c>
      <c r="F18" s="53">
        <v>2</v>
      </c>
      <c r="G18" s="135"/>
      <c r="H18" s="135"/>
      <c r="I18" s="135"/>
      <c r="J18" s="135"/>
      <c r="K18" s="135"/>
      <c r="L18" s="135"/>
      <c r="M18" s="74" t="s">
        <v>23</v>
      </c>
      <c r="N18" s="135"/>
      <c r="O18" s="230" t="s">
        <v>24</v>
      </c>
      <c r="P18" s="231"/>
    </row>
    <row r="19" spans="1:16" s="2" customFormat="1" ht="15" customHeight="1" thickBot="1" x14ac:dyDescent="0.3">
      <c r="A19" s="242"/>
      <c r="B19" s="237"/>
      <c r="C19" s="237"/>
      <c r="D19" s="83" t="s">
        <v>111</v>
      </c>
      <c r="E19" s="80">
        <v>1</v>
      </c>
      <c r="F19" s="80">
        <v>2</v>
      </c>
      <c r="G19" s="136"/>
      <c r="H19" s="136"/>
      <c r="I19" s="136"/>
      <c r="J19" s="136"/>
      <c r="K19" s="136"/>
      <c r="L19" s="136"/>
      <c r="M19" s="81" t="s">
        <v>23</v>
      </c>
      <c r="N19" s="136"/>
      <c r="O19" s="232" t="s">
        <v>24</v>
      </c>
      <c r="P19" s="233"/>
    </row>
    <row r="20" spans="1:16" s="2" customFormat="1" ht="15" customHeight="1" x14ac:dyDescent="0.25">
      <c r="A20" s="241">
        <v>4</v>
      </c>
      <c r="B20" s="246" t="s">
        <v>113</v>
      </c>
      <c r="C20" s="246" t="s">
        <v>107</v>
      </c>
      <c r="D20" s="129" t="s">
        <v>108</v>
      </c>
      <c r="E20" s="127">
        <v>365</v>
      </c>
      <c r="F20" s="127">
        <v>22</v>
      </c>
      <c r="G20" s="113" t="s">
        <v>23</v>
      </c>
      <c r="H20" s="113"/>
      <c r="I20" s="113"/>
      <c r="J20" s="113"/>
      <c r="K20" s="113"/>
      <c r="L20" s="113"/>
      <c r="M20" s="128"/>
      <c r="N20" s="113"/>
      <c r="O20" s="250" t="s">
        <v>24</v>
      </c>
      <c r="P20" s="251"/>
    </row>
    <row r="21" spans="1:16" s="2" customFormat="1" ht="15" customHeight="1" x14ac:dyDescent="0.25">
      <c r="A21" s="241"/>
      <c r="B21" s="235"/>
      <c r="C21" s="235"/>
      <c r="D21" s="82" t="s">
        <v>109</v>
      </c>
      <c r="E21" s="53">
        <v>1</v>
      </c>
      <c r="F21" s="53">
        <v>22</v>
      </c>
      <c r="G21" s="135"/>
      <c r="H21" s="135"/>
      <c r="I21" s="135"/>
      <c r="J21" s="135"/>
      <c r="K21" s="135"/>
      <c r="L21" s="135"/>
      <c r="M21" s="74" t="s">
        <v>23</v>
      </c>
      <c r="N21" s="135"/>
      <c r="O21" s="230" t="s">
        <v>24</v>
      </c>
      <c r="P21" s="231"/>
    </row>
    <row r="22" spans="1:16" s="2" customFormat="1" x14ac:dyDescent="0.25">
      <c r="A22" s="241"/>
      <c r="B22" s="235"/>
      <c r="C22" s="235"/>
      <c r="D22" s="82" t="s">
        <v>110</v>
      </c>
      <c r="E22" s="53">
        <v>1</v>
      </c>
      <c r="F22" s="53">
        <v>22</v>
      </c>
      <c r="G22" s="135"/>
      <c r="H22" s="135"/>
      <c r="I22" s="135"/>
      <c r="J22" s="135"/>
      <c r="K22" s="135"/>
      <c r="L22" s="135"/>
      <c r="M22" s="74" t="s">
        <v>23</v>
      </c>
      <c r="N22" s="135"/>
      <c r="O22" s="230" t="s">
        <v>24</v>
      </c>
      <c r="P22" s="231"/>
    </row>
    <row r="23" spans="1:16" s="2" customFormat="1" ht="15.75" thickBot="1" x14ac:dyDescent="0.3">
      <c r="A23" s="241"/>
      <c r="B23" s="247"/>
      <c r="C23" s="247"/>
      <c r="D23" s="131" t="s">
        <v>111</v>
      </c>
      <c r="E23" s="125">
        <v>1</v>
      </c>
      <c r="F23" s="125">
        <v>22</v>
      </c>
      <c r="G23" s="124"/>
      <c r="H23" s="124"/>
      <c r="I23" s="124"/>
      <c r="J23" s="124"/>
      <c r="K23" s="124"/>
      <c r="L23" s="124"/>
      <c r="M23" s="126" t="s">
        <v>23</v>
      </c>
      <c r="N23" s="124"/>
      <c r="O23" s="248" t="s">
        <v>24</v>
      </c>
      <c r="P23" s="249"/>
    </row>
    <row r="24" spans="1:16" s="2" customFormat="1" ht="15" customHeight="1" x14ac:dyDescent="0.25">
      <c r="A24" s="240">
        <v>5</v>
      </c>
      <c r="B24" s="243" t="s">
        <v>114</v>
      </c>
      <c r="C24" s="243" t="s">
        <v>107</v>
      </c>
      <c r="D24" s="130" t="s">
        <v>108</v>
      </c>
      <c r="E24" s="54">
        <v>365</v>
      </c>
      <c r="F24" s="54">
        <v>4</v>
      </c>
      <c r="G24" s="31" t="s">
        <v>23</v>
      </c>
      <c r="H24" s="31"/>
      <c r="I24" s="31"/>
      <c r="J24" s="31"/>
      <c r="K24" s="31"/>
      <c r="L24" s="31"/>
      <c r="M24" s="72"/>
      <c r="N24" s="31"/>
      <c r="O24" s="244" t="s">
        <v>24</v>
      </c>
      <c r="P24" s="245"/>
    </row>
    <row r="25" spans="1:16" s="11" customFormat="1" x14ac:dyDescent="0.25">
      <c r="A25" s="241"/>
      <c r="B25" s="235"/>
      <c r="C25" s="235"/>
      <c r="D25" s="82" t="s">
        <v>109</v>
      </c>
      <c r="E25" s="53">
        <v>1</v>
      </c>
      <c r="F25" s="53">
        <v>4</v>
      </c>
      <c r="G25" s="135"/>
      <c r="H25" s="135"/>
      <c r="I25" s="135"/>
      <c r="J25" s="135"/>
      <c r="K25" s="135"/>
      <c r="L25" s="135"/>
      <c r="M25" s="74" t="s">
        <v>23</v>
      </c>
      <c r="N25" s="135"/>
      <c r="O25" s="230" t="s">
        <v>24</v>
      </c>
      <c r="P25" s="231"/>
    </row>
    <row r="26" spans="1:16" s="2" customFormat="1" x14ac:dyDescent="0.25">
      <c r="A26" s="241"/>
      <c r="B26" s="235"/>
      <c r="C26" s="235"/>
      <c r="D26" s="82" t="s">
        <v>110</v>
      </c>
      <c r="E26" s="53">
        <v>1</v>
      </c>
      <c r="F26" s="53">
        <v>4</v>
      </c>
      <c r="G26" s="135"/>
      <c r="H26" s="135"/>
      <c r="I26" s="135"/>
      <c r="J26" s="135"/>
      <c r="K26" s="135"/>
      <c r="L26" s="135"/>
      <c r="M26" s="74" t="s">
        <v>23</v>
      </c>
      <c r="N26" s="135"/>
      <c r="O26" s="230" t="s">
        <v>24</v>
      </c>
      <c r="P26" s="231"/>
    </row>
    <row r="27" spans="1:16" s="2" customFormat="1" ht="15.75" thickBot="1" x14ac:dyDescent="0.3">
      <c r="A27" s="242"/>
      <c r="B27" s="237"/>
      <c r="C27" s="237"/>
      <c r="D27" s="83" t="s">
        <v>111</v>
      </c>
      <c r="E27" s="80">
        <v>1</v>
      </c>
      <c r="F27" s="80">
        <v>4</v>
      </c>
      <c r="G27" s="136"/>
      <c r="H27" s="136"/>
      <c r="I27" s="136"/>
      <c r="J27" s="136"/>
      <c r="K27" s="136"/>
      <c r="L27" s="136"/>
      <c r="M27" s="81" t="s">
        <v>23</v>
      </c>
      <c r="N27" s="136"/>
      <c r="O27" s="232" t="s">
        <v>24</v>
      </c>
      <c r="P27" s="233"/>
    </row>
    <row r="28" spans="1:16" s="2" customFormat="1" ht="15" customHeight="1" x14ac:dyDescent="0.25">
      <c r="A28" s="241">
        <v>6</v>
      </c>
      <c r="B28" s="246" t="s">
        <v>115</v>
      </c>
      <c r="C28" s="246" t="s">
        <v>107</v>
      </c>
      <c r="D28" s="129" t="s">
        <v>108</v>
      </c>
      <c r="E28" s="127">
        <v>365</v>
      </c>
      <c r="F28" s="127">
        <v>16</v>
      </c>
      <c r="G28" s="113" t="s">
        <v>23</v>
      </c>
      <c r="H28" s="113"/>
      <c r="I28" s="113"/>
      <c r="J28" s="113"/>
      <c r="K28" s="113"/>
      <c r="L28" s="113"/>
      <c r="M28" s="128"/>
      <c r="N28" s="113"/>
      <c r="O28" s="250" t="s">
        <v>24</v>
      </c>
      <c r="P28" s="251"/>
    </row>
    <row r="29" spans="1:16" s="2" customFormat="1" x14ac:dyDescent="0.25">
      <c r="A29" s="241"/>
      <c r="B29" s="235"/>
      <c r="C29" s="235"/>
      <c r="D29" s="82" t="s">
        <v>109</v>
      </c>
      <c r="E29" s="53">
        <v>1</v>
      </c>
      <c r="F29" s="53">
        <v>16</v>
      </c>
      <c r="G29" s="135"/>
      <c r="H29" s="135"/>
      <c r="I29" s="135"/>
      <c r="J29" s="135"/>
      <c r="K29" s="135"/>
      <c r="L29" s="135"/>
      <c r="M29" s="74" t="s">
        <v>23</v>
      </c>
      <c r="N29" s="135"/>
      <c r="O29" s="230" t="s">
        <v>24</v>
      </c>
      <c r="P29" s="231"/>
    </row>
    <row r="30" spans="1:16" s="2" customFormat="1" x14ac:dyDescent="0.25">
      <c r="A30" s="241"/>
      <c r="B30" s="235"/>
      <c r="C30" s="235"/>
      <c r="D30" s="82" t="s">
        <v>110</v>
      </c>
      <c r="E30" s="53">
        <v>1</v>
      </c>
      <c r="F30" s="53">
        <v>16</v>
      </c>
      <c r="G30" s="135"/>
      <c r="H30" s="135"/>
      <c r="I30" s="135"/>
      <c r="J30" s="135"/>
      <c r="K30" s="135"/>
      <c r="L30" s="135"/>
      <c r="M30" s="74" t="s">
        <v>23</v>
      </c>
      <c r="N30" s="135"/>
      <c r="O30" s="230" t="s">
        <v>24</v>
      </c>
      <c r="P30" s="231"/>
    </row>
    <row r="31" spans="1:16" s="2" customFormat="1" ht="15.75" thickBot="1" x14ac:dyDescent="0.3">
      <c r="A31" s="241"/>
      <c r="B31" s="247"/>
      <c r="C31" s="247"/>
      <c r="D31" s="131" t="s">
        <v>111</v>
      </c>
      <c r="E31" s="125">
        <v>1</v>
      </c>
      <c r="F31" s="125">
        <v>16</v>
      </c>
      <c r="G31" s="124"/>
      <c r="H31" s="124"/>
      <c r="I31" s="124"/>
      <c r="J31" s="124"/>
      <c r="K31" s="124"/>
      <c r="L31" s="124"/>
      <c r="M31" s="126" t="s">
        <v>23</v>
      </c>
      <c r="N31" s="124"/>
      <c r="O31" s="248" t="s">
        <v>24</v>
      </c>
      <c r="P31" s="249"/>
    </row>
    <row r="32" spans="1:16" s="2" customFormat="1" ht="15" customHeight="1" x14ac:dyDescent="0.25">
      <c r="A32" s="240">
        <v>7</v>
      </c>
      <c r="B32" s="243" t="s">
        <v>116</v>
      </c>
      <c r="C32" s="243" t="s">
        <v>107</v>
      </c>
      <c r="D32" s="130" t="s">
        <v>108</v>
      </c>
      <c r="E32" s="54">
        <v>365</v>
      </c>
      <c r="F32" s="54">
        <v>13</v>
      </c>
      <c r="G32" s="31" t="s">
        <v>23</v>
      </c>
      <c r="H32" s="31"/>
      <c r="I32" s="31"/>
      <c r="J32" s="31"/>
      <c r="K32" s="31"/>
      <c r="L32" s="31"/>
      <c r="M32" s="72"/>
      <c r="N32" s="31"/>
      <c r="O32" s="244" t="s">
        <v>24</v>
      </c>
      <c r="P32" s="245"/>
    </row>
    <row r="33" spans="1:16" s="2" customFormat="1" x14ac:dyDescent="0.25">
      <c r="A33" s="241"/>
      <c r="B33" s="235"/>
      <c r="C33" s="235"/>
      <c r="D33" s="82" t="s">
        <v>109</v>
      </c>
      <c r="E33" s="53">
        <v>1</v>
      </c>
      <c r="F33" s="53">
        <v>13</v>
      </c>
      <c r="G33" s="135"/>
      <c r="H33" s="135"/>
      <c r="I33" s="135"/>
      <c r="J33" s="135"/>
      <c r="K33" s="135"/>
      <c r="L33" s="135"/>
      <c r="M33" s="74" t="s">
        <v>23</v>
      </c>
      <c r="N33" s="135"/>
      <c r="O33" s="230" t="s">
        <v>24</v>
      </c>
      <c r="P33" s="231"/>
    </row>
    <row r="34" spans="1:16" s="2" customFormat="1" x14ac:dyDescent="0.25">
      <c r="A34" s="241"/>
      <c r="B34" s="235"/>
      <c r="C34" s="235"/>
      <c r="D34" s="82" t="s">
        <v>110</v>
      </c>
      <c r="E34" s="53">
        <v>1</v>
      </c>
      <c r="F34" s="53">
        <v>13</v>
      </c>
      <c r="G34" s="135"/>
      <c r="H34" s="135"/>
      <c r="I34" s="135"/>
      <c r="J34" s="135"/>
      <c r="K34" s="135"/>
      <c r="L34" s="135"/>
      <c r="M34" s="74" t="s">
        <v>23</v>
      </c>
      <c r="N34" s="135"/>
      <c r="O34" s="230" t="s">
        <v>24</v>
      </c>
      <c r="P34" s="231"/>
    </row>
    <row r="35" spans="1:16" s="2" customFormat="1" ht="15.75" thickBot="1" x14ac:dyDescent="0.3">
      <c r="A35" s="242"/>
      <c r="B35" s="237"/>
      <c r="C35" s="237"/>
      <c r="D35" s="83" t="s">
        <v>111</v>
      </c>
      <c r="E35" s="80">
        <v>1</v>
      </c>
      <c r="F35" s="80">
        <v>13</v>
      </c>
      <c r="G35" s="136"/>
      <c r="H35" s="136"/>
      <c r="I35" s="136"/>
      <c r="J35" s="136"/>
      <c r="K35" s="136"/>
      <c r="L35" s="136"/>
      <c r="M35" s="81" t="s">
        <v>23</v>
      </c>
      <c r="N35" s="136"/>
      <c r="O35" s="232" t="s">
        <v>24</v>
      </c>
      <c r="P35" s="233"/>
    </row>
    <row r="36" spans="1:16" s="2" customFormat="1" ht="15" customHeight="1" x14ac:dyDescent="0.25">
      <c r="A36" s="241">
        <v>8</v>
      </c>
      <c r="B36" s="246" t="s">
        <v>117</v>
      </c>
      <c r="C36" s="246" t="s">
        <v>107</v>
      </c>
      <c r="D36" s="129" t="s">
        <v>108</v>
      </c>
      <c r="E36" s="127">
        <v>365</v>
      </c>
      <c r="F36" s="127">
        <v>6</v>
      </c>
      <c r="G36" s="113" t="s">
        <v>23</v>
      </c>
      <c r="H36" s="113"/>
      <c r="I36" s="113"/>
      <c r="J36" s="113"/>
      <c r="K36" s="113"/>
      <c r="L36" s="113"/>
      <c r="M36" s="128"/>
      <c r="N36" s="113"/>
      <c r="O36" s="250" t="s">
        <v>24</v>
      </c>
      <c r="P36" s="251"/>
    </row>
    <row r="37" spans="1:16" s="2" customFormat="1" x14ac:dyDescent="0.25">
      <c r="A37" s="241"/>
      <c r="B37" s="235"/>
      <c r="C37" s="235"/>
      <c r="D37" s="82" t="s">
        <v>109</v>
      </c>
      <c r="E37" s="53">
        <v>1</v>
      </c>
      <c r="F37" s="53">
        <v>6</v>
      </c>
      <c r="G37" s="135"/>
      <c r="H37" s="135"/>
      <c r="I37" s="135"/>
      <c r="J37" s="135"/>
      <c r="K37" s="135"/>
      <c r="L37" s="135"/>
      <c r="M37" s="74" t="s">
        <v>23</v>
      </c>
      <c r="N37" s="135"/>
      <c r="O37" s="230" t="s">
        <v>24</v>
      </c>
      <c r="P37" s="231"/>
    </row>
    <row r="38" spans="1:16" s="2" customFormat="1" x14ac:dyDescent="0.25">
      <c r="A38" s="241"/>
      <c r="B38" s="235"/>
      <c r="C38" s="235"/>
      <c r="D38" s="82" t="s">
        <v>110</v>
      </c>
      <c r="E38" s="53">
        <v>1</v>
      </c>
      <c r="F38" s="53">
        <v>6</v>
      </c>
      <c r="G38" s="135"/>
      <c r="H38" s="135"/>
      <c r="I38" s="135"/>
      <c r="J38" s="135"/>
      <c r="K38" s="135"/>
      <c r="L38" s="135"/>
      <c r="M38" s="74" t="s">
        <v>23</v>
      </c>
      <c r="N38" s="135"/>
      <c r="O38" s="230" t="s">
        <v>24</v>
      </c>
      <c r="P38" s="231"/>
    </row>
    <row r="39" spans="1:16" s="2" customFormat="1" ht="15.75" thickBot="1" x14ac:dyDescent="0.3">
      <c r="A39" s="241"/>
      <c r="B39" s="247"/>
      <c r="C39" s="247"/>
      <c r="D39" s="131" t="s">
        <v>111</v>
      </c>
      <c r="E39" s="125">
        <v>1</v>
      </c>
      <c r="F39" s="125">
        <v>6</v>
      </c>
      <c r="G39" s="124"/>
      <c r="H39" s="124"/>
      <c r="I39" s="124"/>
      <c r="J39" s="124"/>
      <c r="K39" s="124"/>
      <c r="L39" s="124"/>
      <c r="M39" s="126" t="s">
        <v>23</v>
      </c>
      <c r="N39" s="124"/>
      <c r="O39" s="248" t="s">
        <v>24</v>
      </c>
      <c r="P39" s="249"/>
    </row>
    <row r="40" spans="1:16" s="2" customFormat="1" ht="15" customHeight="1" x14ac:dyDescent="0.25">
      <c r="A40" s="240">
        <v>9</v>
      </c>
      <c r="B40" s="243" t="s">
        <v>118</v>
      </c>
      <c r="C40" s="243" t="s">
        <v>107</v>
      </c>
      <c r="D40" s="130" t="s">
        <v>108</v>
      </c>
      <c r="E40" s="54">
        <v>365</v>
      </c>
      <c r="F40" s="54">
        <v>1</v>
      </c>
      <c r="G40" s="31" t="s">
        <v>23</v>
      </c>
      <c r="H40" s="31"/>
      <c r="I40" s="31"/>
      <c r="J40" s="31"/>
      <c r="K40" s="31"/>
      <c r="L40" s="31"/>
      <c r="M40" s="72"/>
      <c r="N40" s="31"/>
      <c r="O40" s="244" t="s">
        <v>24</v>
      </c>
      <c r="P40" s="245"/>
    </row>
    <row r="41" spans="1:16" s="2" customFormat="1" ht="15" customHeight="1" x14ac:dyDescent="0.25">
      <c r="A41" s="241"/>
      <c r="B41" s="235"/>
      <c r="C41" s="235"/>
      <c r="D41" s="82" t="s">
        <v>109</v>
      </c>
      <c r="E41" s="53">
        <v>1</v>
      </c>
      <c r="F41" s="53">
        <v>1</v>
      </c>
      <c r="G41" s="135"/>
      <c r="H41" s="135"/>
      <c r="I41" s="135"/>
      <c r="J41" s="135"/>
      <c r="K41" s="135"/>
      <c r="L41" s="135"/>
      <c r="M41" s="74" t="s">
        <v>23</v>
      </c>
      <c r="N41" s="135"/>
      <c r="O41" s="230" t="s">
        <v>24</v>
      </c>
      <c r="P41" s="231"/>
    </row>
    <row r="42" spans="1:16" s="2" customFormat="1" ht="15" customHeight="1" x14ac:dyDescent="0.25">
      <c r="A42" s="241"/>
      <c r="B42" s="235"/>
      <c r="C42" s="235"/>
      <c r="D42" s="82" t="s">
        <v>110</v>
      </c>
      <c r="E42" s="53">
        <v>1</v>
      </c>
      <c r="F42" s="53">
        <v>1</v>
      </c>
      <c r="G42" s="135"/>
      <c r="H42" s="135"/>
      <c r="I42" s="135"/>
      <c r="J42" s="135"/>
      <c r="K42" s="135"/>
      <c r="L42" s="135"/>
      <c r="M42" s="74" t="s">
        <v>23</v>
      </c>
      <c r="N42" s="135"/>
      <c r="O42" s="230" t="s">
        <v>24</v>
      </c>
      <c r="P42" s="231"/>
    </row>
    <row r="43" spans="1:16" s="2" customFormat="1" ht="15.75" thickBot="1" x14ac:dyDescent="0.3">
      <c r="A43" s="242"/>
      <c r="B43" s="237"/>
      <c r="C43" s="237"/>
      <c r="D43" s="83" t="s">
        <v>111</v>
      </c>
      <c r="E43" s="80">
        <v>1</v>
      </c>
      <c r="F43" s="80">
        <v>1</v>
      </c>
      <c r="G43" s="136"/>
      <c r="H43" s="136"/>
      <c r="I43" s="136"/>
      <c r="J43" s="136"/>
      <c r="K43" s="136"/>
      <c r="L43" s="136"/>
      <c r="M43" s="81" t="s">
        <v>23</v>
      </c>
      <c r="N43" s="136"/>
      <c r="O43" s="232" t="s">
        <v>24</v>
      </c>
      <c r="P43" s="233"/>
    </row>
    <row r="44" spans="1:16" s="2" customFormat="1" x14ac:dyDescent="0.25">
      <c r="A44" s="241">
        <v>10</v>
      </c>
      <c r="B44" s="246" t="s">
        <v>119</v>
      </c>
      <c r="C44" s="246" t="s">
        <v>107</v>
      </c>
      <c r="D44" s="129" t="s">
        <v>108</v>
      </c>
      <c r="E44" s="127">
        <v>365</v>
      </c>
      <c r="F44" s="127">
        <v>16</v>
      </c>
      <c r="G44" s="113" t="s">
        <v>23</v>
      </c>
      <c r="H44" s="113"/>
      <c r="I44" s="113"/>
      <c r="J44" s="113"/>
      <c r="K44" s="113"/>
      <c r="L44" s="113"/>
      <c r="M44" s="128"/>
      <c r="N44" s="113"/>
      <c r="O44" s="250" t="s">
        <v>24</v>
      </c>
      <c r="P44" s="251"/>
    </row>
    <row r="45" spans="1:16" s="2" customFormat="1" x14ac:dyDescent="0.25">
      <c r="A45" s="241"/>
      <c r="B45" s="235"/>
      <c r="C45" s="235"/>
      <c r="D45" s="82" t="s">
        <v>109</v>
      </c>
      <c r="E45" s="53">
        <v>1</v>
      </c>
      <c r="F45" s="53">
        <v>16</v>
      </c>
      <c r="G45" s="135"/>
      <c r="H45" s="135"/>
      <c r="I45" s="135"/>
      <c r="J45" s="135"/>
      <c r="K45" s="135"/>
      <c r="L45" s="135"/>
      <c r="M45" s="74" t="s">
        <v>23</v>
      </c>
      <c r="N45" s="135"/>
      <c r="O45" s="230" t="s">
        <v>24</v>
      </c>
      <c r="P45" s="231"/>
    </row>
    <row r="46" spans="1:16" s="2" customFormat="1" x14ac:dyDescent="0.25">
      <c r="A46" s="241"/>
      <c r="B46" s="235"/>
      <c r="C46" s="235"/>
      <c r="D46" s="82" t="s">
        <v>110</v>
      </c>
      <c r="E46" s="53">
        <v>1</v>
      </c>
      <c r="F46" s="53">
        <v>16</v>
      </c>
      <c r="G46" s="135"/>
      <c r="H46" s="135"/>
      <c r="I46" s="135"/>
      <c r="J46" s="135"/>
      <c r="K46" s="135"/>
      <c r="L46" s="135"/>
      <c r="M46" s="74" t="s">
        <v>23</v>
      </c>
      <c r="N46" s="135"/>
      <c r="O46" s="230" t="s">
        <v>24</v>
      </c>
      <c r="P46" s="231"/>
    </row>
    <row r="47" spans="1:16" s="2" customFormat="1" ht="15" customHeight="1" thickBot="1" x14ac:dyDescent="0.3">
      <c r="A47" s="242"/>
      <c r="B47" s="237"/>
      <c r="C47" s="237"/>
      <c r="D47" s="83" t="s">
        <v>111</v>
      </c>
      <c r="E47" s="80">
        <v>1</v>
      </c>
      <c r="F47" s="80">
        <v>16</v>
      </c>
      <c r="G47" s="136"/>
      <c r="H47" s="136"/>
      <c r="I47" s="136"/>
      <c r="J47" s="136"/>
      <c r="K47" s="136"/>
      <c r="L47" s="136"/>
      <c r="M47" s="81" t="s">
        <v>23</v>
      </c>
      <c r="N47" s="136"/>
      <c r="O47" s="232" t="s">
        <v>24</v>
      </c>
      <c r="P47" s="233"/>
    </row>
    <row r="48" spans="1:16" ht="15.75" thickBot="1" x14ac:dyDescent="0.3">
      <c r="O48" s="41" t="s">
        <v>25</v>
      </c>
      <c r="P48" s="42"/>
    </row>
    <row r="50" spans="1:11" x14ac:dyDescent="0.25">
      <c r="A50" s="204"/>
      <c r="B50" s="203"/>
      <c r="C50" s="203"/>
      <c r="D50" s="203"/>
      <c r="E50" s="205"/>
      <c r="F50" s="205"/>
      <c r="G50" s="205"/>
      <c r="H50" s="203"/>
      <c r="I50" s="203"/>
      <c r="J50" s="203"/>
      <c r="K50" s="203"/>
    </row>
    <row r="51" spans="1:11" x14ac:dyDescent="0.25">
      <c r="A51" s="204"/>
      <c r="B51" s="203"/>
      <c r="C51" s="203"/>
      <c r="D51" s="203"/>
      <c r="E51" s="205"/>
      <c r="F51" s="205"/>
      <c r="G51" s="205"/>
      <c r="H51" s="203"/>
      <c r="I51" s="203"/>
      <c r="J51" s="203"/>
      <c r="K51" s="203"/>
    </row>
    <row r="52" spans="1:11" x14ac:dyDescent="0.25">
      <c r="A52" s="204"/>
      <c r="B52" s="203"/>
      <c r="C52" s="203"/>
      <c r="D52" s="203"/>
      <c r="E52" s="205"/>
      <c r="F52" s="205"/>
      <c r="G52" s="205"/>
      <c r="H52" s="203"/>
      <c r="I52" s="203"/>
      <c r="J52" s="203"/>
      <c r="K52" s="203"/>
    </row>
    <row r="53" spans="1:11" x14ac:dyDescent="0.25">
      <c r="A53" s="206" t="s">
        <v>313</v>
      </c>
      <c r="B53" s="206"/>
      <c r="C53" s="203"/>
      <c r="D53" s="203"/>
      <c r="E53" s="206" t="s">
        <v>314</v>
      </c>
      <c r="F53" s="205"/>
      <c r="G53" s="205"/>
      <c r="H53" s="203"/>
      <c r="I53" s="203"/>
      <c r="J53" s="203"/>
      <c r="K53" s="203"/>
    </row>
    <row r="54" spans="1:11" ht="29.25" customHeight="1" x14ac:dyDescent="0.25">
      <c r="A54" s="204"/>
      <c r="B54" s="203"/>
      <c r="C54" s="203"/>
      <c r="D54" s="203"/>
      <c r="E54" s="214" t="s">
        <v>315</v>
      </c>
      <c r="F54" s="214"/>
      <c r="G54" s="214"/>
      <c r="H54" s="214"/>
      <c r="I54" s="214"/>
      <c r="J54" s="203"/>
      <c r="K54" s="203"/>
    </row>
  </sheetData>
  <sheetProtection algorithmName="SHA-512" hashValue="mIn+ytPJjmt7wZsrl3cjCWI8j3/3BROi0NtI92qO/3m7FXNK10r0fRt2bzh71DwH/iySUypVCbzSeOECZYLywQ==" saltValue="cQEfeEUazxYqRivpzmJIPw==" spinCount="100000" sheet="1" objects="1" scenarios="1"/>
  <mergeCells count="86">
    <mergeCell ref="A36:A39"/>
    <mergeCell ref="A40:A43"/>
    <mergeCell ref="A44:A47"/>
    <mergeCell ref="O39:P39"/>
    <mergeCell ref="O40:P40"/>
    <mergeCell ref="O41:P41"/>
    <mergeCell ref="O42:P42"/>
    <mergeCell ref="O43:P43"/>
    <mergeCell ref="O37:P37"/>
    <mergeCell ref="O38:P38"/>
    <mergeCell ref="B36:B39"/>
    <mergeCell ref="C36:C39"/>
    <mergeCell ref="B40:B43"/>
    <mergeCell ref="O44:P44"/>
    <mergeCell ref="O36:P36"/>
    <mergeCell ref="O45:P45"/>
    <mergeCell ref="O35:P35"/>
    <mergeCell ref="O28:P28"/>
    <mergeCell ref="A12:A15"/>
    <mergeCell ref="A16:A19"/>
    <mergeCell ref="A20:A23"/>
    <mergeCell ref="A24:A27"/>
    <mergeCell ref="A28:A31"/>
    <mergeCell ref="A32:A35"/>
    <mergeCell ref="O34:P34"/>
    <mergeCell ref="O33:P33"/>
    <mergeCell ref="O12:P12"/>
    <mergeCell ref="O13:P13"/>
    <mergeCell ref="O14:P14"/>
    <mergeCell ref="O15:P15"/>
    <mergeCell ref="O16:P16"/>
    <mergeCell ref="O32:P32"/>
    <mergeCell ref="O29:P29"/>
    <mergeCell ref="B16:B19"/>
    <mergeCell ref="C16:C19"/>
    <mergeCell ref="O18:P18"/>
    <mergeCell ref="O24:P24"/>
    <mergeCell ref="O25:P25"/>
    <mergeCell ref="O26:P26"/>
    <mergeCell ref="O23:P23"/>
    <mergeCell ref="O19:P19"/>
    <mergeCell ref="O20:P20"/>
    <mergeCell ref="O21:P21"/>
    <mergeCell ref="B20:B23"/>
    <mergeCell ref="O27:P27"/>
    <mergeCell ref="O31:P31"/>
    <mergeCell ref="O30:P30"/>
    <mergeCell ref="O17:P17"/>
    <mergeCell ref="B44:B47"/>
    <mergeCell ref="C44:C47"/>
    <mergeCell ref="C20:C23"/>
    <mergeCell ref="B24:B27"/>
    <mergeCell ref="C24:C27"/>
    <mergeCell ref="B28:B31"/>
    <mergeCell ref="C28:C31"/>
    <mergeCell ref="B32:B35"/>
    <mergeCell ref="C32:C35"/>
    <mergeCell ref="C40:C43"/>
    <mergeCell ref="O46:P46"/>
    <mergeCell ref="O47:P47"/>
    <mergeCell ref="O22:P22"/>
    <mergeCell ref="G6:J6"/>
    <mergeCell ref="K6:M6"/>
    <mergeCell ref="B12:B15"/>
    <mergeCell ref="C12:C15"/>
    <mergeCell ref="A2:I2"/>
    <mergeCell ref="A3:I3"/>
    <mergeCell ref="E5:E7"/>
    <mergeCell ref="F5:F7"/>
    <mergeCell ref="G5:N5"/>
    <mergeCell ref="E54:I54"/>
    <mergeCell ref="G1:P1"/>
    <mergeCell ref="A8:A11"/>
    <mergeCell ref="B8:B11"/>
    <mergeCell ref="C8:C11"/>
    <mergeCell ref="O8:P8"/>
    <mergeCell ref="O9:P9"/>
    <mergeCell ref="O10:P10"/>
    <mergeCell ref="O11:P11"/>
    <mergeCell ref="A1:F1"/>
    <mergeCell ref="A5:A7"/>
    <mergeCell ref="B5:B7"/>
    <mergeCell ref="C5:C7"/>
    <mergeCell ref="D5:D7"/>
    <mergeCell ref="O5:O7"/>
    <mergeCell ref="P5:P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3" fitToHeight="0" orientation="landscape" horizontalDpi="4294967295" verticalDpi="4294967295" r:id="rId1"/>
  <headerFooter>
    <oddFooter>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2"/>
  <sheetViews>
    <sheetView zoomScaleNormal="100" workbookViewId="0">
      <selection activeCell="P11" sqref="P11:P15"/>
    </sheetView>
  </sheetViews>
  <sheetFormatPr defaultColWidth="8.7109375" defaultRowHeight="15" x14ac:dyDescent="0.25"/>
  <cols>
    <col min="1" max="1" width="6" style="17" customWidth="1"/>
    <col min="2" max="2" width="15" style="1" customWidth="1"/>
    <col min="3" max="3" width="20.42578125" style="1" customWidth="1"/>
    <col min="4" max="4" width="68.7109375" style="1" customWidth="1"/>
    <col min="5" max="5" width="10" style="11" customWidth="1"/>
    <col min="6" max="6" width="9.4257812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8.7109375" style="1"/>
    <col min="15" max="15" width="12.7109375" style="1" customWidth="1"/>
    <col min="16" max="16" width="13.4257812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254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32.25" customHeight="1" x14ac:dyDescent="0.25">
      <c r="A2" s="213" t="s">
        <v>126</v>
      </c>
      <c r="B2" s="213"/>
      <c r="C2" s="213"/>
      <c r="D2" s="213"/>
      <c r="E2" s="213"/>
      <c r="F2" s="213"/>
      <c r="G2" s="213"/>
      <c r="H2" s="213"/>
      <c r="I2" s="21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52" t="s">
        <v>6</v>
      </c>
      <c r="B5" s="258" t="s">
        <v>0</v>
      </c>
      <c r="C5" s="258" t="s">
        <v>1</v>
      </c>
      <c r="D5" s="258" t="s">
        <v>2</v>
      </c>
      <c r="E5" s="252" t="s">
        <v>3</v>
      </c>
      <c r="F5" s="252" t="s">
        <v>9</v>
      </c>
      <c r="G5" s="255" t="s">
        <v>10</v>
      </c>
      <c r="H5" s="256"/>
      <c r="I5" s="256"/>
      <c r="J5" s="256"/>
      <c r="K5" s="256"/>
      <c r="L5" s="256"/>
      <c r="M5" s="256"/>
      <c r="N5" s="257"/>
      <c r="O5" s="252" t="s">
        <v>11</v>
      </c>
      <c r="P5" s="252" t="s">
        <v>12</v>
      </c>
    </row>
    <row r="6" spans="1:16" x14ac:dyDescent="0.25">
      <c r="A6" s="253"/>
      <c r="B6" s="253"/>
      <c r="C6" s="253"/>
      <c r="D6" s="253"/>
      <c r="E6" s="259"/>
      <c r="F6" s="259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59"/>
      <c r="P6" s="259"/>
    </row>
    <row r="7" spans="1:16" ht="60" customHeight="1" thickBot="1" x14ac:dyDescent="0.3">
      <c r="A7" s="254"/>
      <c r="B7" s="254"/>
      <c r="C7" s="254"/>
      <c r="D7" s="254"/>
      <c r="E7" s="260"/>
      <c r="F7" s="260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60"/>
      <c r="P7" s="260"/>
    </row>
    <row r="8" spans="1:16" s="2" customFormat="1" x14ac:dyDescent="0.25">
      <c r="A8" s="238">
        <v>1</v>
      </c>
      <c r="B8" s="243" t="s">
        <v>121</v>
      </c>
      <c r="C8" s="243" t="s">
        <v>288</v>
      </c>
      <c r="D8" s="84" t="s">
        <v>48</v>
      </c>
      <c r="E8" s="54">
        <v>365</v>
      </c>
      <c r="F8" s="54">
        <v>13</v>
      </c>
      <c r="G8" s="31" t="s">
        <v>23</v>
      </c>
      <c r="H8" s="31"/>
      <c r="I8" s="31"/>
      <c r="J8" s="31"/>
      <c r="K8" s="31"/>
      <c r="L8" s="31"/>
      <c r="M8" s="72"/>
      <c r="N8" s="31"/>
      <c r="O8" s="244" t="s">
        <v>24</v>
      </c>
      <c r="P8" s="245"/>
    </row>
    <row r="9" spans="1:16" s="2" customFormat="1" ht="15" customHeight="1" x14ac:dyDescent="0.25">
      <c r="A9" s="234"/>
      <c r="B9" s="235"/>
      <c r="C9" s="235"/>
      <c r="D9" s="77" t="s">
        <v>39</v>
      </c>
      <c r="E9" s="53">
        <v>2</v>
      </c>
      <c r="F9" s="53">
        <v>13</v>
      </c>
      <c r="G9" s="26"/>
      <c r="H9" s="26"/>
      <c r="I9" s="26"/>
      <c r="J9" s="26"/>
      <c r="K9" s="26"/>
      <c r="L9" s="26" t="s">
        <v>23</v>
      </c>
      <c r="M9" s="74" t="s">
        <v>23</v>
      </c>
      <c r="N9" s="26"/>
      <c r="O9" s="230" t="s">
        <v>24</v>
      </c>
      <c r="P9" s="231"/>
    </row>
    <row r="10" spans="1:16" s="2" customFormat="1" x14ac:dyDescent="0.25">
      <c r="A10" s="234"/>
      <c r="B10" s="235"/>
      <c r="C10" s="235"/>
      <c r="D10" s="77" t="s">
        <v>40</v>
      </c>
      <c r="E10" s="53">
        <v>2</v>
      </c>
      <c r="F10" s="53">
        <v>13</v>
      </c>
      <c r="G10" s="26"/>
      <c r="H10" s="26"/>
      <c r="I10" s="26"/>
      <c r="J10" s="26"/>
      <c r="K10" s="26"/>
      <c r="L10" s="26" t="s">
        <v>23</v>
      </c>
      <c r="M10" s="74" t="s">
        <v>23</v>
      </c>
      <c r="N10" s="26"/>
      <c r="O10" s="230" t="s">
        <v>24</v>
      </c>
      <c r="P10" s="231"/>
    </row>
    <row r="11" spans="1:16" s="2" customFormat="1" x14ac:dyDescent="0.25">
      <c r="A11" s="234"/>
      <c r="B11" s="235"/>
      <c r="C11" s="235"/>
      <c r="D11" s="85" t="s">
        <v>123</v>
      </c>
      <c r="E11" s="53">
        <v>2</v>
      </c>
      <c r="F11" s="53">
        <v>13</v>
      </c>
      <c r="G11" s="26"/>
      <c r="H11" s="26"/>
      <c r="I11" s="26"/>
      <c r="J11" s="26"/>
      <c r="K11" s="26"/>
      <c r="L11" s="26" t="s">
        <v>23</v>
      </c>
      <c r="M11" s="74" t="s">
        <v>23</v>
      </c>
      <c r="N11" s="26"/>
      <c r="O11" s="27"/>
      <c r="P11" s="44">
        <f>E11*F11*ROUND(O11, 2)</f>
        <v>0</v>
      </c>
    </row>
    <row r="12" spans="1:16" s="2" customFormat="1" x14ac:dyDescent="0.25">
      <c r="A12" s="234"/>
      <c r="B12" s="235"/>
      <c r="C12" s="235"/>
      <c r="D12" s="85" t="s">
        <v>41</v>
      </c>
      <c r="E12" s="53">
        <v>2</v>
      </c>
      <c r="F12" s="53">
        <v>13</v>
      </c>
      <c r="G12" s="26"/>
      <c r="H12" s="26"/>
      <c r="I12" s="26"/>
      <c r="J12" s="26"/>
      <c r="K12" s="26"/>
      <c r="L12" s="26" t="s">
        <v>23</v>
      </c>
      <c r="M12" s="74" t="s">
        <v>23</v>
      </c>
      <c r="N12" s="26"/>
      <c r="O12" s="27"/>
      <c r="P12" s="44">
        <f>E12*F12*ROUND(O12, 2)</f>
        <v>0</v>
      </c>
    </row>
    <row r="13" spans="1:16" s="2" customFormat="1" x14ac:dyDescent="0.25">
      <c r="A13" s="234"/>
      <c r="B13" s="235"/>
      <c r="C13" s="235"/>
      <c r="D13" s="77" t="s">
        <v>124</v>
      </c>
      <c r="E13" s="53">
        <v>2</v>
      </c>
      <c r="F13" s="53">
        <v>1</v>
      </c>
      <c r="G13" s="26"/>
      <c r="H13" s="26"/>
      <c r="I13" s="26"/>
      <c r="J13" s="26"/>
      <c r="K13" s="26"/>
      <c r="L13" s="26" t="s">
        <v>23</v>
      </c>
      <c r="M13" s="74" t="s">
        <v>23</v>
      </c>
      <c r="N13" s="26"/>
      <c r="O13" s="27"/>
      <c r="P13" s="44">
        <f>E13*F13*ROUND(O13, 2)</f>
        <v>0</v>
      </c>
    </row>
    <row r="14" spans="1:16" s="2" customFormat="1" ht="25.5" x14ac:dyDescent="0.25">
      <c r="A14" s="234"/>
      <c r="B14" s="235"/>
      <c r="C14" s="235"/>
      <c r="D14" s="86" t="s">
        <v>125</v>
      </c>
      <c r="E14" s="53">
        <v>2</v>
      </c>
      <c r="F14" s="53">
        <v>3</v>
      </c>
      <c r="G14" s="26"/>
      <c r="H14" s="26"/>
      <c r="I14" s="26"/>
      <c r="J14" s="26"/>
      <c r="K14" s="26"/>
      <c r="L14" s="26" t="s">
        <v>23</v>
      </c>
      <c r="M14" s="74" t="s">
        <v>23</v>
      </c>
      <c r="N14" s="26"/>
      <c r="O14" s="27"/>
      <c r="P14" s="44">
        <f>E14*F14*ROUND(O14, 2)</f>
        <v>0</v>
      </c>
    </row>
    <row r="15" spans="1:16" s="2" customFormat="1" ht="15.75" thickBot="1" x14ac:dyDescent="0.3">
      <c r="A15" s="236"/>
      <c r="B15" s="237"/>
      <c r="C15" s="237"/>
      <c r="D15" s="87" t="s">
        <v>66</v>
      </c>
      <c r="E15" s="80">
        <v>2</v>
      </c>
      <c r="F15" s="80">
        <v>1</v>
      </c>
      <c r="G15" s="33"/>
      <c r="H15" s="33"/>
      <c r="I15" s="33"/>
      <c r="J15" s="33"/>
      <c r="K15" s="33"/>
      <c r="L15" s="33" t="s">
        <v>23</v>
      </c>
      <c r="M15" s="81" t="s">
        <v>23</v>
      </c>
      <c r="N15" s="33"/>
      <c r="O15" s="35"/>
      <c r="P15" s="43">
        <f>E15*F15*ROUND(O15, 2)</f>
        <v>0</v>
      </c>
    </row>
    <row r="16" spans="1:16" ht="15.75" thickBot="1" x14ac:dyDescent="0.3">
      <c r="O16" s="41" t="s">
        <v>25</v>
      </c>
      <c r="P16" s="42">
        <f>SUM(P11:P15)</f>
        <v>0</v>
      </c>
    </row>
    <row r="18" spans="1:14" ht="15.75" thickBot="1" x14ac:dyDescent="0.3"/>
    <row r="19" spans="1:14" ht="15.75" thickBot="1" x14ac:dyDescent="0.3">
      <c r="A19" s="204"/>
      <c r="B19" s="203"/>
      <c r="C19" s="203"/>
      <c r="D19" s="203"/>
      <c r="E19" s="205"/>
      <c r="F19" s="205"/>
      <c r="G19" s="205"/>
      <c r="H19" s="203"/>
      <c r="I19" s="203"/>
      <c r="N19" s="47"/>
    </row>
    <row r="20" spans="1:14" x14ac:dyDescent="0.25">
      <c r="A20" s="204"/>
      <c r="B20" s="203"/>
      <c r="C20" s="203"/>
      <c r="D20" s="203"/>
      <c r="E20" s="205"/>
      <c r="F20" s="205"/>
      <c r="G20" s="205"/>
      <c r="H20" s="203"/>
      <c r="I20" s="203"/>
    </row>
    <row r="21" spans="1:14" x14ac:dyDescent="0.25">
      <c r="A21" s="206" t="s">
        <v>313</v>
      </c>
      <c r="B21" s="206"/>
      <c r="C21" s="203"/>
      <c r="D21" s="203"/>
      <c r="E21" s="206" t="s">
        <v>314</v>
      </c>
      <c r="F21" s="205"/>
      <c r="G21" s="205"/>
      <c r="H21" s="203"/>
      <c r="I21" s="203"/>
    </row>
    <row r="22" spans="1:14" ht="30" customHeight="1" x14ac:dyDescent="0.25">
      <c r="A22" s="204"/>
      <c r="B22" s="203"/>
      <c r="C22" s="203"/>
      <c r="D22" s="203"/>
      <c r="E22" s="214" t="s">
        <v>315</v>
      </c>
      <c r="F22" s="214"/>
      <c r="G22" s="214"/>
      <c r="H22" s="214"/>
      <c r="I22" s="214"/>
    </row>
  </sheetData>
  <sheetProtection algorithmName="SHA-512" hashValue="vMzEmhZUxkmsrpIKusrMHeGy6JbzCuP0+fnoE2gJoFUW6irKYtMIhtbLKccQftK/ukDZuo5BSEHUYuDIbrwbJA==" saltValue="Vkp/g6AlPzduAeW73+hbiA==" spinCount="100000" sheet="1" objects="1" scenarios="1"/>
  <mergeCells count="22">
    <mergeCell ref="E5:E7"/>
    <mergeCell ref="B5:B7"/>
    <mergeCell ref="O8:P8"/>
    <mergeCell ref="D5:D7"/>
    <mergeCell ref="G6:J6"/>
    <mergeCell ref="P5:P7"/>
    <mergeCell ref="E22:I22"/>
    <mergeCell ref="G1:P1"/>
    <mergeCell ref="O10:P10"/>
    <mergeCell ref="A1:F1"/>
    <mergeCell ref="A2:I2"/>
    <mergeCell ref="A3:I3"/>
    <mergeCell ref="C8:C15"/>
    <mergeCell ref="K6:M6"/>
    <mergeCell ref="O9:P9"/>
    <mergeCell ref="A5:A7"/>
    <mergeCell ref="G5:N5"/>
    <mergeCell ref="C5:C7"/>
    <mergeCell ref="B8:B15"/>
    <mergeCell ref="A8:A15"/>
    <mergeCell ref="O5:O7"/>
    <mergeCell ref="F5:F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19"/>
  <sheetViews>
    <sheetView zoomScaleNormal="100" workbookViewId="0">
      <selection activeCell="P13" sqref="P13"/>
    </sheetView>
  </sheetViews>
  <sheetFormatPr defaultColWidth="8.7109375" defaultRowHeight="15" x14ac:dyDescent="0.25"/>
  <cols>
    <col min="1" max="1" width="6" style="17" customWidth="1"/>
    <col min="2" max="2" width="16.42578125" style="1" bestFit="1" customWidth="1"/>
    <col min="3" max="3" width="16.71093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3.7109375" style="1" customWidth="1"/>
    <col min="16" max="16" width="1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255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" customHeight="1" x14ac:dyDescent="0.25">
      <c r="A2" s="223" t="s">
        <v>127</v>
      </c>
      <c r="B2" s="223"/>
      <c r="C2" s="223"/>
      <c r="D2" s="223"/>
      <c r="E2" s="223"/>
      <c r="F2" s="223"/>
      <c r="G2" s="223"/>
      <c r="H2" s="223"/>
      <c r="I2" s="22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ht="15.75" customHeight="1" x14ac:dyDescent="0.25">
      <c r="A8" s="238">
        <v>1</v>
      </c>
      <c r="B8" s="262" t="s">
        <v>128</v>
      </c>
      <c r="C8" s="262" t="s">
        <v>122</v>
      </c>
      <c r="D8" s="88" t="s">
        <v>48</v>
      </c>
      <c r="E8" s="89">
        <v>365</v>
      </c>
      <c r="F8" s="100">
        <v>9</v>
      </c>
      <c r="G8" s="132" t="s">
        <v>23</v>
      </c>
      <c r="H8" s="90"/>
      <c r="I8" s="90"/>
      <c r="J8" s="90"/>
      <c r="K8" s="90"/>
      <c r="L8" s="90"/>
      <c r="M8" s="91"/>
      <c r="N8" s="31"/>
      <c r="O8" s="244" t="s">
        <v>24</v>
      </c>
      <c r="P8" s="245"/>
    </row>
    <row r="9" spans="1:16" s="2" customFormat="1" x14ac:dyDescent="0.25">
      <c r="A9" s="234"/>
      <c r="B9" s="217"/>
      <c r="C9" s="217"/>
      <c r="D9" s="75" t="s">
        <v>129</v>
      </c>
      <c r="E9" s="92">
        <v>1</v>
      </c>
      <c r="F9" s="103">
        <v>9</v>
      </c>
      <c r="G9" s="133"/>
      <c r="H9" s="93"/>
      <c r="I9" s="93"/>
      <c r="J9" s="93"/>
      <c r="K9" s="93"/>
      <c r="L9" s="93" t="s">
        <v>23</v>
      </c>
      <c r="M9" s="94"/>
      <c r="N9" s="26"/>
      <c r="O9" s="230" t="s">
        <v>24</v>
      </c>
      <c r="P9" s="231"/>
    </row>
    <row r="10" spans="1:16" s="2" customFormat="1" x14ac:dyDescent="0.25">
      <c r="A10" s="234"/>
      <c r="B10" s="217"/>
      <c r="C10" s="217"/>
      <c r="D10" s="95" t="s">
        <v>123</v>
      </c>
      <c r="E10" s="92">
        <v>1</v>
      </c>
      <c r="F10" s="103">
        <v>9</v>
      </c>
      <c r="G10" s="133"/>
      <c r="H10" s="93"/>
      <c r="I10" s="93"/>
      <c r="J10" s="93"/>
      <c r="K10" s="93"/>
      <c r="L10" s="93" t="s">
        <v>23</v>
      </c>
      <c r="M10" s="94"/>
      <c r="N10" s="26"/>
      <c r="O10" s="27"/>
      <c r="P10" s="44">
        <f>E10*F10*ROUND(O10, 2)</f>
        <v>0</v>
      </c>
    </row>
    <row r="11" spans="1:16" s="2" customFormat="1" x14ac:dyDescent="0.25">
      <c r="A11" s="234"/>
      <c r="B11" s="217"/>
      <c r="C11" s="217"/>
      <c r="D11" s="75" t="s">
        <v>130</v>
      </c>
      <c r="E11" s="92">
        <v>1</v>
      </c>
      <c r="F11" s="103">
        <v>9</v>
      </c>
      <c r="G11" s="133"/>
      <c r="H11" s="93"/>
      <c r="I11" s="93"/>
      <c r="J11" s="93"/>
      <c r="K11" s="93"/>
      <c r="L11" s="93" t="s">
        <v>23</v>
      </c>
      <c r="M11" s="94"/>
      <c r="N11" s="26"/>
      <c r="O11" s="27"/>
      <c r="P11" s="44">
        <f>E11*F11*ROUND(O11, 2)</f>
        <v>0</v>
      </c>
    </row>
    <row r="12" spans="1:16" s="2" customFormat="1" ht="15.75" thickBot="1" x14ac:dyDescent="0.3">
      <c r="A12" s="236"/>
      <c r="B12" s="263"/>
      <c r="C12" s="263"/>
      <c r="D12" s="96" t="s">
        <v>66</v>
      </c>
      <c r="E12" s="97">
        <v>1</v>
      </c>
      <c r="F12" s="105">
        <v>1</v>
      </c>
      <c r="G12" s="134"/>
      <c r="H12" s="98"/>
      <c r="I12" s="98"/>
      <c r="J12" s="98"/>
      <c r="K12" s="98"/>
      <c r="L12" s="98" t="s">
        <v>23</v>
      </c>
      <c r="M12" s="99"/>
      <c r="N12" s="33"/>
      <c r="O12" s="35"/>
      <c r="P12" s="43">
        <f>E12*F12*ROUND(O12, 2)</f>
        <v>0</v>
      </c>
    </row>
    <row r="13" spans="1:16" ht="15.75" thickBot="1" x14ac:dyDescent="0.3">
      <c r="O13" s="41" t="s">
        <v>25</v>
      </c>
      <c r="P13" s="42">
        <f>SUM(P10:P12)</f>
        <v>0</v>
      </c>
    </row>
    <row r="18" spans="1:10" x14ac:dyDescent="0.25">
      <c r="A18" s="21" t="s">
        <v>313</v>
      </c>
      <c r="B18" s="21"/>
      <c r="F18" s="21" t="s">
        <v>314</v>
      </c>
    </row>
    <row r="19" spans="1:10" ht="30.75" customHeight="1" x14ac:dyDescent="0.25">
      <c r="F19" s="261" t="s">
        <v>315</v>
      </c>
      <c r="G19" s="261"/>
      <c r="H19" s="261"/>
      <c r="I19" s="261"/>
      <c r="J19" s="261"/>
    </row>
  </sheetData>
  <sheetProtection algorithmName="SHA-512" hashValue="7AGUMRRlxiLvepaN32oApWbIg+EdT8rdzumgoTsCcI5OxF0ffVwa8tJ+3WoTVNUA/AlWevTc2ETydYJeCKqTzw==" saltValue="Vwg9XCWTdVtn3BWVtvsRSw==" spinCount="100000" sheet="1" objects="1" scenarios="1"/>
  <mergeCells count="21">
    <mergeCell ref="A8:A12"/>
    <mergeCell ref="O9:P9"/>
    <mergeCell ref="G1:P1"/>
    <mergeCell ref="G5:N5"/>
    <mergeCell ref="O5:O7"/>
    <mergeCell ref="P5:P7"/>
    <mergeCell ref="B8:B12"/>
    <mergeCell ref="K6:M6"/>
    <mergeCell ref="C8:C12"/>
    <mergeCell ref="A2:I2"/>
    <mergeCell ref="A3:I3"/>
    <mergeCell ref="A1:F1"/>
    <mergeCell ref="A5:A7"/>
    <mergeCell ref="B5:B7"/>
    <mergeCell ref="C5:C7"/>
    <mergeCell ref="D5:D7"/>
    <mergeCell ref="E5:E7"/>
    <mergeCell ref="F5:F7"/>
    <mergeCell ref="G6:J6"/>
    <mergeCell ref="O8:P8"/>
    <mergeCell ref="F19:J1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2" fitToHeight="0" orientation="landscape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2"/>
  <sheetViews>
    <sheetView zoomScaleNormal="100" workbookViewId="0">
      <selection activeCell="P26" sqref="P26"/>
    </sheetView>
  </sheetViews>
  <sheetFormatPr defaultColWidth="8.7109375" defaultRowHeight="15" x14ac:dyDescent="0.25"/>
  <cols>
    <col min="1" max="1" width="6" style="17" customWidth="1"/>
    <col min="2" max="2" width="14.85546875" style="1" bestFit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2.7109375" style="1" customWidth="1"/>
    <col min="16" max="16" width="14.2851562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256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" customHeight="1" x14ac:dyDescent="0.25">
      <c r="A2" s="223" t="s">
        <v>131</v>
      </c>
      <c r="B2" s="223"/>
      <c r="C2" s="223"/>
      <c r="D2" s="223"/>
      <c r="E2" s="223"/>
      <c r="F2" s="223"/>
      <c r="G2" s="223"/>
      <c r="H2" s="223"/>
      <c r="I2" s="22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x14ac:dyDescent="0.25">
      <c r="A8" s="238">
        <v>1</v>
      </c>
      <c r="B8" s="243" t="s">
        <v>132</v>
      </c>
      <c r="C8" s="243" t="s">
        <v>133</v>
      </c>
      <c r="D8" s="84" t="s">
        <v>48</v>
      </c>
      <c r="E8" s="100">
        <v>365</v>
      </c>
      <c r="F8" s="100">
        <v>1</v>
      </c>
      <c r="G8" s="90" t="s">
        <v>23</v>
      </c>
      <c r="H8" s="90"/>
      <c r="I8" s="90"/>
      <c r="J8" s="90"/>
      <c r="K8" s="90"/>
      <c r="L8" s="90"/>
      <c r="M8" s="101"/>
      <c r="N8" s="31"/>
      <c r="O8" s="244" t="s">
        <v>24</v>
      </c>
      <c r="P8" s="245"/>
    </row>
    <row r="9" spans="1:16" s="2" customFormat="1" ht="15" customHeight="1" x14ac:dyDescent="0.25">
      <c r="A9" s="234"/>
      <c r="B9" s="235"/>
      <c r="C9" s="235"/>
      <c r="D9" s="102" t="s">
        <v>134</v>
      </c>
      <c r="E9" s="103">
        <v>1</v>
      </c>
      <c r="F9" s="103">
        <v>1</v>
      </c>
      <c r="G9" s="93"/>
      <c r="H9" s="93"/>
      <c r="I9" s="93"/>
      <c r="J9" s="93"/>
      <c r="K9" s="93"/>
      <c r="L9" s="93" t="s">
        <v>23</v>
      </c>
      <c r="M9" s="104"/>
      <c r="N9" s="26"/>
      <c r="O9" s="230" t="s">
        <v>24</v>
      </c>
      <c r="P9" s="231"/>
    </row>
    <row r="10" spans="1:16" s="2" customFormat="1" x14ac:dyDescent="0.25">
      <c r="A10" s="234"/>
      <c r="B10" s="235"/>
      <c r="C10" s="235"/>
      <c r="D10" s="102" t="s">
        <v>135</v>
      </c>
      <c r="E10" s="103">
        <v>1</v>
      </c>
      <c r="F10" s="103">
        <v>1</v>
      </c>
      <c r="G10" s="93"/>
      <c r="H10" s="93"/>
      <c r="I10" s="93"/>
      <c r="J10" s="93"/>
      <c r="K10" s="93"/>
      <c r="L10" s="93" t="s">
        <v>23</v>
      </c>
      <c r="M10" s="104"/>
      <c r="N10" s="26"/>
      <c r="O10" s="27"/>
      <c r="P10" s="44">
        <f>E10*F10*ROUND(O10, 2)</f>
        <v>0</v>
      </c>
    </row>
    <row r="11" spans="1:16" s="2" customFormat="1" x14ac:dyDescent="0.25">
      <c r="A11" s="234"/>
      <c r="B11" s="235"/>
      <c r="C11" s="235"/>
      <c r="D11" s="102" t="s">
        <v>136</v>
      </c>
      <c r="E11" s="103">
        <v>1</v>
      </c>
      <c r="F11" s="103">
        <v>1</v>
      </c>
      <c r="G11" s="93"/>
      <c r="H11" s="93"/>
      <c r="I11" s="93"/>
      <c r="J11" s="93"/>
      <c r="K11" s="93"/>
      <c r="L11" s="93" t="s">
        <v>23</v>
      </c>
      <c r="M11" s="104"/>
      <c r="N11" s="26"/>
      <c r="O11" s="230" t="s">
        <v>24</v>
      </c>
      <c r="P11" s="231"/>
    </row>
    <row r="12" spans="1:16" s="2" customFormat="1" x14ac:dyDescent="0.25">
      <c r="A12" s="234"/>
      <c r="B12" s="235"/>
      <c r="C12" s="235"/>
      <c r="D12" s="102" t="s">
        <v>137</v>
      </c>
      <c r="E12" s="103">
        <v>1</v>
      </c>
      <c r="F12" s="103">
        <v>1</v>
      </c>
      <c r="G12" s="93"/>
      <c r="H12" s="93"/>
      <c r="I12" s="93"/>
      <c r="J12" s="93"/>
      <c r="K12" s="93" t="s">
        <v>316</v>
      </c>
      <c r="L12" s="93" t="s">
        <v>23</v>
      </c>
      <c r="M12" s="104"/>
      <c r="N12" s="26"/>
      <c r="O12" s="27"/>
      <c r="P12" s="44">
        <f>E12*F12*ROUND(O12, 2)</f>
        <v>0</v>
      </c>
    </row>
    <row r="13" spans="1:16" s="2" customFormat="1" x14ac:dyDescent="0.25">
      <c r="A13" s="234"/>
      <c r="B13" s="235"/>
      <c r="C13" s="235"/>
      <c r="D13" s="102" t="s">
        <v>66</v>
      </c>
      <c r="E13" s="103">
        <v>1</v>
      </c>
      <c r="F13" s="103">
        <v>1</v>
      </c>
      <c r="G13" s="93"/>
      <c r="H13" s="93"/>
      <c r="I13" s="93"/>
      <c r="J13" s="93"/>
      <c r="K13" s="93"/>
      <c r="L13" s="93" t="s">
        <v>23</v>
      </c>
      <c r="M13" s="104"/>
      <c r="N13" s="26"/>
      <c r="O13" s="27"/>
      <c r="P13" s="44">
        <f>E13*F13*ROUND(O13, 2)</f>
        <v>0</v>
      </c>
    </row>
    <row r="14" spans="1:16" s="2" customFormat="1" x14ac:dyDescent="0.25">
      <c r="A14" s="234">
        <v>2</v>
      </c>
      <c r="B14" s="235" t="s">
        <v>114</v>
      </c>
      <c r="C14" s="235" t="s">
        <v>133</v>
      </c>
      <c r="D14" s="77" t="s">
        <v>48</v>
      </c>
      <c r="E14" s="103">
        <v>365</v>
      </c>
      <c r="F14" s="103">
        <v>4</v>
      </c>
      <c r="G14" s="93" t="s">
        <v>23</v>
      </c>
      <c r="H14" s="93"/>
      <c r="I14" s="93"/>
      <c r="J14" s="93"/>
      <c r="K14" s="93"/>
      <c r="L14" s="93"/>
      <c r="M14" s="104"/>
      <c r="N14" s="26"/>
      <c r="O14" s="230" t="s">
        <v>24</v>
      </c>
      <c r="P14" s="231"/>
    </row>
    <row r="15" spans="1:16" s="2" customFormat="1" x14ac:dyDescent="0.25">
      <c r="A15" s="234"/>
      <c r="B15" s="235"/>
      <c r="C15" s="235"/>
      <c r="D15" s="102" t="s">
        <v>134</v>
      </c>
      <c r="E15" s="103">
        <v>2</v>
      </c>
      <c r="F15" s="103">
        <v>4</v>
      </c>
      <c r="G15" s="93"/>
      <c r="H15" s="93"/>
      <c r="I15" s="93"/>
      <c r="J15" s="93"/>
      <c r="K15" s="93"/>
      <c r="L15" s="93" t="s">
        <v>23</v>
      </c>
      <c r="M15" s="104" t="s">
        <v>23</v>
      </c>
      <c r="N15" s="26"/>
      <c r="O15" s="230" t="s">
        <v>24</v>
      </c>
      <c r="P15" s="231"/>
    </row>
    <row r="16" spans="1:16" s="2" customFormat="1" x14ac:dyDescent="0.25">
      <c r="A16" s="234"/>
      <c r="B16" s="235"/>
      <c r="C16" s="235"/>
      <c r="D16" s="102" t="s">
        <v>138</v>
      </c>
      <c r="E16" s="103">
        <v>2</v>
      </c>
      <c r="F16" s="103">
        <v>4</v>
      </c>
      <c r="G16" s="93"/>
      <c r="H16" s="93"/>
      <c r="I16" s="93"/>
      <c r="J16" s="93"/>
      <c r="K16" s="93"/>
      <c r="L16" s="93" t="s">
        <v>23</v>
      </c>
      <c r="M16" s="104" t="s">
        <v>23</v>
      </c>
      <c r="N16" s="26"/>
      <c r="O16" s="230" t="s">
        <v>24</v>
      </c>
      <c r="P16" s="231"/>
    </row>
    <row r="17" spans="1:16" s="2" customFormat="1" ht="15" customHeight="1" x14ac:dyDescent="0.25">
      <c r="A17" s="234"/>
      <c r="B17" s="235"/>
      <c r="C17" s="235"/>
      <c r="D17" s="102" t="s">
        <v>139</v>
      </c>
      <c r="E17" s="103">
        <v>2</v>
      </c>
      <c r="F17" s="103">
        <v>4</v>
      </c>
      <c r="G17" s="93"/>
      <c r="H17" s="93"/>
      <c r="I17" s="93"/>
      <c r="J17" s="93"/>
      <c r="K17" s="93"/>
      <c r="L17" s="93" t="s">
        <v>23</v>
      </c>
      <c r="M17" s="104" t="s">
        <v>23</v>
      </c>
      <c r="N17" s="26"/>
      <c r="O17" s="27"/>
      <c r="P17" s="44">
        <f>E17*F17*ROUND(O17, 2)</f>
        <v>0</v>
      </c>
    </row>
    <row r="18" spans="1:16" s="2" customFormat="1" x14ac:dyDescent="0.25">
      <c r="A18" s="234"/>
      <c r="B18" s="235"/>
      <c r="C18" s="235"/>
      <c r="D18" s="102" t="s">
        <v>137</v>
      </c>
      <c r="E18" s="103">
        <v>2</v>
      </c>
      <c r="F18" s="103">
        <v>4</v>
      </c>
      <c r="G18" s="93"/>
      <c r="H18" s="93"/>
      <c r="I18" s="93"/>
      <c r="J18" s="93"/>
      <c r="K18" s="93"/>
      <c r="L18" s="93" t="s">
        <v>23</v>
      </c>
      <c r="M18" s="104" t="s">
        <v>23</v>
      </c>
      <c r="N18" s="26"/>
      <c r="O18" s="27"/>
      <c r="P18" s="44">
        <f>E18*F18*ROUND(O18, 2)</f>
        <v>0</v>
      </c>
    </row>
    <row r="19" spans="1:16" s="2" customFormat="1" ht="15" customHeight="1" x14ac:dyDescent="0.25">
      <c r="A19" s="234"/>
      <c r="B19" s="235"/>
      <c r="C19" s="235"/>
      <c r="D19" s="82" t="s">
        <v>66</v>
      </c>
      <c r="E19" s="103">
        <v>2</v>
      </c>
      <c r="F19" s="103">
        <v>1</v>
      </c>
      <c r="G19" s="93"/>
      <c r="H19" s="93"/>
      <c r="I19" s="93"/>
      <c r="J19" s="93"/>
      <c r="K19" s="93"/>
      <c r="L19" s="93" t="s">
        <v>23</v>
      </c>
      <c r="M19" s="104" t="s">
        <v>23</v>
      </c>
      <c r="N19" s="26"/>
      <c r="O19" s="27"/>
      <c r="P19" s="44">
        <f>E19*F19*ROUND(O19, 2)</f>
        <v>0</v>
      </c>
    </row>
    <row r="20" spans="1:16" s="2" customFormat="1" ht="15" customHeight="1" x14ac:dyDescent="0.25">
      <c r="A20" s="234">
        <v>3</v>
      </c>
      <c r="B20" s="235" t="s">
        <v>140</v>
      </c>
      <c r="C20" s="235" t="s">
        <v>133</v>
      </c>
      <c r="D20" s="77" t="s">
        <v>48</v>
      </c>
      <c r="E20" s="103">
        <v>365</v>
      </c>
      <c r="F20" s="103">
        <v>8</v>
      </c>
      <c r="G20" s="93" t="s">
        <v>23</v>
      </c>
      <c r="H20" s="93"/>
      <c r="I20" s="93"/>
      <c r="J20" s="93"/>
      <c r="K20" s="93"/>
      <c r="L20" s="93"/>
      <c r="M20" s="104"/>
      <c r="N20" s="26"/>
      <c r="O20" s="230" t="s">
        <v>24</v>
      </c>
      <c r="P20" s="231"/>
    </row>
    <row r="21" spans="1:16" s="2" customFormat="1" x14ac:dyDescent="0.25">
      <c r="A21" s="234"/>
      <c r="B21" s="235"/>
      <c r="C21" s="235"/>
      <c r="D21" s="75" t="s">
        <v>141</v>
      </c>
      <c r="E21" s="103">
        <v>2</v>
      </c>
      <c r="F21" s="103">
        <v>8</v>
      </c>
      <c r="G21" s="93"/>
      <c r="H21" s="93"/>
      <c r="I21" s="93"/>
      <c r="J21" s="93"/>
      <c r="K21" s="93"/>
      <c r="L21" s="93" t="s">
        <v>23</v>
      </c>
      <c r="M21" s="104" t="s">
        <v>23</v>
      </c>
      <c r="N21" s="26"/>
      <c r="O21" s="230" t="s">
        <v>24</v>
      </c>
      <c r="P21" s="231"/>
    </row>
    <row r="22" spans="1:16" s="11" customFormat="1" x14ac:dyDescent="0.25">
      <c r="A22" s="234"/>
      <c r="B22" s="235"/>
      <c r="C22" s="235"/>
      <c r="D22" s="102" t="s">
        <v>139</v>
      </c>
      <c r="E22" s="103">
        <v>2</v>
      </c>
      <c r="F22" s="103">
        <v>8</v>
      </c>
      <c r="G22" s="93"/>
      <c r="H22" s="93"/>
      <c r="I22" s="93"/>
      <c r="J22" s="93"/>
      <c r="K22" s="93"/>
      <c r="L22" s="93" t="s">
        <v>23</v>
      </c>
      <c r="M22" s="104" t="s">
        <v>23</v>
      </c>
      <c r="N22" s="26"/>
      <c r="O22" s="27"/>
      <c r="P22" s="44">
        <f>E22*F22*ROUND(O22, 2)</f>
        <v>0</v>
      </c>
    </row>
    <row r="23" spans="1:16" s="2" customFormat="1" x14ac:dyDescent="0.25">
      <c r="A23" s="234"/>
      <c r="B23" s="235"/>
      <c r="C23" s="235"/>
      <c r="D23" s="102" t="s">
        <v>137</v>
      </c>
      <c r="E23" s="103">
        <v>2</v>
      </c>
      <c r="F23" s="103">
        <v>8</v>
      </c>
      <c r="G23" s="93"/>
      <c r="H23" s="93"/>
      <c r="I23" s="93"/>
      <c r="J23" s="93"/>
      <c r="K23" s="93"/>
      <c r="L23" s="93" t="s">
        <v>23</v>
      </c>
      <c r="M23" s="104" t="s">
        <v>23</v>
      </c>
      <c r="N23" s="26"/>
      <c r="O23" s="27"/>
      <c r="P23" s="44">
        <f>E23*F23*ROUND(O23, 2)</f>
        <v>0</v>
      </c>
    </row>
    <row r="24" spans="1:16" s="2" customFormat="1" x14ac:dyDescent="0.25">
      <c r="A24" s="234"/>
      <c r="B24" s="235"/>
      <c r="C24" s="235"/>
      <c r="D24" s="102" t="s">
        <v>142</v>
      </c>
      <c r="E24" s="103">
        <v>2</v>
      </c>
      <c r="F24" s="103">
        <v>2</v>
      </c>
      <c r="G24" s="93"/>
      <c r="H24" s="93"/>
      <c r="I24" s="93"/>
      <c r="J24" s="93"/>
      <c r="K24" s="93"/>
      <c r="L24" s="93" t="s">
        <v>23</v>
      </c>
      <c r="M24" s="104" t="s">
        <v>23</v>
      </c>
      <c r="N24" s="26"/>
      <c r="O24" s="27"/>
      <c r="P24" s="44">
        <f>E24*F24*ROUND(O24, 2)</f>
        <v>0</v>
      </c>
    </row>
    <row r="25" spans="1:16" s="2" customFormat="1" ht="15.75" thickBot="1" x14ac:dyDescent="0.3">
      <c r="A25" s="236"/>
      <c r="B25" s="237"/>
      <c r="C25" s="237"/>
      <c r="D25" s="83" t="s">
        <v>66</v>
      </c>
      <c r="E25" s="105">
        <v>2</v>
      </c>
      <c r="F25" s="105">
        <v>1</v>
      </c>
      <c r="G25" s="98"/>
      <c r="H25" s="98"/>
      <c r="I25" s="98"/>
      <c r="J25" s="98"/>
      <c r="K25" s="98"/>
      <c r="L25" s="98" t="s">
        <v>23</v>
      </c>
      <c r="M25" s="106" t="s">
        <v>23</v>
      </c>
      <c r="N25" s="33"/>
      <c r="O25" s="35"/>
      <c r="P25" s="43">
        <f>E25*F25*ROUND(O25, 2)</f>
        <v>0</v>
      </c>
    </row>
    <row r="26" spans="1:16" ht="15.75" thickBot="1" x14ac:dyDescent="0.3">
      <c r="O26" s="41" t="s">
        <v>25</v>
      </c>
      <c r="P26" s="42">
        <f>SUM(P10,P12:P13,P17:P19,P22:P25)</f>
        <v>0</v>
      </c>
    </row>
    <row r="28" spans="1:16" x14ac:dyDescent="0.25">
      <c r="A28" s="204"/>
      <c r="B28" s="203"/>
      <c r="C28" s="203"/>
      <c r="D28" s="203"/>
      <c r="E28" s="205"/>
      <c r="F28" s="205"/>
      <c r="G28" s="205"/>
      <c r="H28" s="203"/>
      <c r="I28" s="203"/>
    </row>
    <row r="29" spans="1:16" x14ac:dyDescent="0.25">
      <c r="A29" s="204"/>
      <c r="B29" s="203"/>
      <c r="C29" s="203"/>
      <c r="D29" s="203"/>
      <c r="E29" s="205"/>
      <c r="F29" s="205"/>
      <c r="G29" s="205"/>
      <c r="H29" s="203"/>
      <c r="I29" s="203"/>
    </row>
    <row r="30" spans="1:16" x14ac:dyDescent="0.25">
      <c r="A30" s="204"/>
      <c r="B30" s="203"/>
      <c r="C30" s="203"/>
      <c r="D30" s="203"/>
      <c r="E30" s="205"/>
      <c r="F30" s="205"/>
      <c r="G30" s="205"/>
      <c r="H30" s="203"/>
      <c r="I30" s="203"/>
    </row>
    <row r="31" spans="1:16" x14ac:dyDescent="0.25">
      <c r="A31" s="206" t="s">
        <v>313</v>
      </c>
      <c r="B31" s="206"/>
      <c r="C31" s="203"/>
      <c r="D31" s="203"/>
      <c r="E31" s="206" t="s">
        <v>314</v>
      </c>
      <c r="F31" s="205"/>
      <c r="G31" s="205"/>
      <c r="H31" s="203"/>
      <c r="I31" s="203"/>
    </row>
    <row r="32" spans="1:16" ht="29.25" customHeight="1" x14ac:dyDescent="0.25">
      <c r="A32" s="204"/>
      <c r="B32" s="203"/>
      <c r="C32" s="203"/>
      <c r="D32" s="203"/>
      <c r="E32" s="214" t="s">
        <v>315</v>
      </c>
      <c r="F32" s="214"/>
      <c r="G32" s="214"/>
      <c r="H32" s="214"/>
      <c r="I32" s="214"/>
    </row>
  </sheetData>
  <sheetProtection algorithmName="SHA-512" hashValue="Q69ctHMjxovYXW+8y56v2AJQZQVFk8gvn8qEyBRP8aDiBCCmjlKtrnbw+rRLVc6Ci7dSIN0ls92JO6Al+dr6aA==" saltValue="UUbv5/Sd2mnZ26aGCVWpGw==" spinCount="100000" sheet="1" objects="1" scenarios="1"/>
  <mergeCells count="33">
    <mergeCell ref="A20:A25"/>
    <mergeCell ref="A14:A19"/>
    <mergeCell ref="G1:P1"/>
    <mergeCell ref="G6:J6"/>
    <mergeCell ref="O14:P14"/>
    <mergeCell ref="A1:F1"/>
    <mergeCell ref="A5:A7"/>
    <mergeCell ref="A2:I2"/>
    <mergeCell ref="A3:I3"/>
    <mergeCell ref="P5:P7"/>
    <mergeCell ref="E5:E7"/>
    <mergeCell ref="O16:P16"/>
    <mergeCell ref="D5:D7"/>
    <mergeCell ref="B14:B19"/>
    <mergeCell ref="A8:A13"/>
    <mergeCell ref="F5:F7"/>
    <mergeCell ref="B5:B7"/>
    <mergeCell ref="C5:C7"/>
    <mergeCell ref="G5:N5"/>
    <mergeCell ref="O5:O7"/>
    <mergeCell ref="K6:M6"/>
    <mergeCell ref="B8:B13"/>
    <mergeCell ref="C8:C13"/>
    <mergeCell ref="O9:P9"/>
    <mergeCell ref="O8:P8"/>
    <mergeCell ref="B20:B25"/>
    <mergeCell ref="C20:C25"/>
    <mergeCell ref="O20:P20"/>
    <mergeCell ref="E32:I32"/>
    <mergeCell ref="O15:P15"/>
    <mergeCell ref="O21:P21"/>
    <mergeCell ref="O11:P11"/>
    <mergeCell ref="C14:C1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2" fitToHeight="0" orientation="landscape" horizontalDpi="4294967295" verticalDpi="4294967295" r:id="rId1"/>
  <headerFooter>
    <oddFooter>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6"/>
  <sheetViews>
    <sheetView zoomScaleNormal="100" workbookViewId="0">
      <selection activeCell="P20" sqref="P20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16.71093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4.42578125" style="1" customWidth="1"/>
    <col min="16" max="16" width="14.570312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257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15" customHeight="1" x14ac:dyDescent="0.25">
      <c r="A2" s="223" t="s">
        <v>143</v>
      </c>
      <c r="B2" s="223"/>
      <c r="C2" s="223"/>
      <c r="D2" s="223"/>
      <c r="E2" s="223"/>
      <c r="F2" s="223"/>
      <c r="G2" s="223"/>
      <c r="H2" s="223"/>
      <c r="I2" s="22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ht="15" customHeight="1" x14ac:dyDescent="0.25">
      <c r="A8" s="238">
        <v>1</v>
      </c>
      <c r="B8" s="243" t="s">
        <v>144</v>
      </c>
      <c r="C8" s="243" t="s">
        <v>145</v>
      </c>
      <c r="D8" s="88" t="s">
        <v>146</v>
      </c>
      <c r="E8" s="54">
        <v>365</v>
      </c>
      <c r="F8" s="54">
        <v>11</v>
      </c>
      <c r="G8" s="31" t="s">
        <v>23</v>
      </c>
      <c r="H8" s="31"/>
      <c r="I8" s="31"/>
      <c r="J8" s="31"/>
      <c r="K8" s="31"/>
      <c r="L8" s="31"/>
      <c r="M8" s="72"/>
      <c r="N8" s="31"/>
      <c r="O8" s="244" t="s">
        <v>24</v>
      </c>
      <c r="P8" s="245"/>
    </row>
    <row r="9" spans="1:16" s="2" customFormat="1" x14ac:dyDescent="0.25">
      <c r="A9" s="234"/>
      <c r="B9" s="235"/>
      <c r="C9" s="235"/>
      <c r="D9" s="75" t="s">
        <v>147</v>
      </c>
      <c r="E9" s="53">
        <v>2</v>
      </c>
      <c r="F9" s="53">
        <v>11</v>
      </c>
      <c r="G9" s="26"/>
      <c r="H9" s="26"/>
      <c r="I9" s="26"/>
      <c r="J9" s="26"/>
      <c r="K9" s="26"/>
      <c r="L9" s="26" t="s">
        <v>23</v>
      </c>
      <c r="M9" s="74" t="s">
        <v>23</v>
      </c>
      <c r="N9" s="26"/>
      <c r="O9" s="27"/>
      <c r="P9" s="44">
        <f>E9*F9*ROUND(O9, 2)</f>
        <v>0</v>
      </c>
    </row>
    <row r="10" spans="1:16" s="2" customFormat="1" ht="15" customHeight="1" x14ac:dyDescent="0.25">
      <c r="A10" s="234"/>
      <c r="B10" s="235"/>
      <c r="C10" s="235"/>
      <c r="D10" s="75" t="s">
        <v>148</v>
      </c>
      <c r="E10" s="53">
        <v>2</v>
      </c>
      <c r="F10" s="53">
        <v>11</v>
      </c>
      <c r="G10" s="26"/>
      <c r="H10" s="26"/>
      <c r="I10" s="26"/>
      <c r="J10" s="26"/>
      <c r="K10" s="26"/>
      <c r="L10" s="26" t="s">
        <v>23</v>
      </c>
      <c r="M10" s="74" t="s">
        <v>23</v>
      </c>
      <c r="N10" s="26"/>
      <c r="O10" s="27"/>
      <c r="P10" s="44">
        <f>E10*F10*ROUND(O10, 2)</f>
        <v>0</v>
      </c>
    </row>
    <row r="11" spans="1:16" s="2" customFormat="1" x14ac:dyDescent="0.25">
      <c r="A11" s="234"/>
      <c r="B11" s="235"/>
      <c r="C11" s="235"/>
      <c r="D11" s="75" t="s">
        <v>149</v>
      </c>
      <c r="E11" s="53">
        <v>2</v>
      </c>
      <c r="F11" s="53">
        <v>11</v>
      </c>
      <c r="G11" s="26"/>
      <c r="H11" s="26"/>
      <c r="I11" s="26"/>
      <c r="J11" s="26"/>
      <c r="K11" s="26"/>
      <c r="L11" s="26" t="s">
        <v>23</v>
      </c>
      <c r="M11" s="74" t="s">
        <v>23</v>
      </c>
      <c r="N11" s="26"/>
      <c r="O11" s="230" t="s">
        <v>24</v>
      </c>
      <c r="P11" s="231"/>
    </row>
    <row r="12" spans="1:16" s="2" customFormat="1" x14ac:dyDescent="0.25">
      <c r="A12" s="234"/>
      <c r="B12" s="235"/>
      <c r="C12" s="235"/>
      <c r="D12" s="75" t="s">
        <v>150</v>
      </c>
      <c r="E12" s="53">
        <v>2</v>
      </c>
      <c r="F12" s="53">
        <v>11</v>
      </c>
      <c r="G12" s="26"/>
      <c r="H12" s="26"/>
      <c r="I12" s="26"/>
      <c r="J12" s="26"/>
      <c r="K12" s="26"/>
      <c r="L12" s="26" t="s">
        <v>23</v>
      </c>
      <c r="M12" s="74" t="s">
        <v>23</v>
      </c>
      <c r="N12" s="26"/>
      <c r="O12" s="27"/>
      <c r="P12" s="44">
        <f>E12*F12*ROUND(O12, 2)</f>
        <v>0</v>
      </c>
    </row>
    <row r="13" spans="1:16" s="2" customFormat="1" x14ac:dyDescent="0.25">
      <c r="A13" s="234"/>
      <c r="B13" s="235"/>
      <c r="C13" s="235"/>
      <c r="D13" s="75" t="s">
        <v>151</v>
      </c>
      <c r="E13" s="53">
        <v>2</v>
      </c>
      <c r="F13" s="53">
        <v>18</v>
      </c>
      <c r="G13" s="26"/>
      <c r="H13" s="26"/>
      <c r="I13" s="26"/>
      <c r="J13" s="26"/>
      <c r="K13" s="26"/>
      <c r="L13" s="26" t="s">
        <v>23</v>
      </c>
      <c r="M13" s="74" t="s">
        <v>23</v>
      </c>
      <c r="N13" s="26"/>
      <c r="O13" s="230" t="s">
        <v>24</v>
      </c>
      <c r="P13" s="231"/>
    </row>
    <row r="14" spans="1:16" s="2" customFormat="1" x14ac:dyDescent="0.25">
      <c r="A14" s="234"/>
      <c r="B14" s="235"/>
      <c r="C14" s="235"/>
      <c r="D14" s="75" t="s">
        <v>152</v>
      </c>
      <c r="E14" s="53">
        <v>2</v>
      </c>
      <c r="F14" s="53">
        <v>11</v>
      </c>
      <c r="G14" s="26"/>
      <c r="H14" s="26"/>
      <c r="I14" s="26"/>
      <c r="J14" s="26"/>
      <c r="K14" s="26"/>
      <c r="L14" s="26" t="s">
        <v>23</v>
      </c>
      <c r="M14" s="74" t="s">
        <v>23</v>
      </c>
      <c r="N14" s="26"/>
      <c r="O14" s="230" t="s">
        <v>24</v>
      </c>
      <c r="P14" s="231"/>
    </row>
    <row r="15" spans="1:16" s="2" customFormat="1" x14ac:dyDescent="0.25">
      <c r="A15" s="234"/>
      <c r="B15" s="235"/>
      <c r="C15" s="235"/>
      <c r="D15" s="75" t="s">
        <v>153</v>
      </c>
      <c r="E15" s="53">
        <v>2</v>
      </c>
      <c r="F15" s="53">
        <v>11</v>
      </c>
      <c r="G15" s="26"/>
      <c r="H15" s="26"/>
      <c r="I15" s="26"/>
      <c r="J15" s="26"/>
      <c r="K15" s="26"/>
      <c r="L15" s="26" t="s">
        <v>23</v>
      </c>
      <c r="M15" s="74" t="s">
        <v>23</v>
      </c>
      <c r="N15" s="26"/>
      <c r="O15" s="27"/>
      <c r="P15" s="44">
        <f>E15*F15*ROUND(O15, 2)</f>
        <v>0</v>
      </c>
    </row>
    <row r="16" spans="1:16" s="2" customFormat="1" x14ac:dyDescent="0.25">
      <c r="A16" s="234"/>
      <c r="B16" s="235"/>
      <c r="C16" s="235"/>
      <c r="D16" s="75" t="s">
        <v>154</v>
      </c>
      <c r="E16" s="53">
        <v>2</v>
      </c>
      <c r="F16" s="53">
        <v>11</v>
      </c>
      <c r="G16" s="26"/>
      <c r="H16" s="26"/>
      <c r="I16" s="26"/>
      <c r="J16" s="26"/>
      <c r="K16" s="26"/>
      <c r="L16" s="26" t="s">
        <v>23</v>
      </c>
      <c r="M16" s="74" t="s">
        <v>23</v>
      </c>
      <c r="N16" s="26"/>
      <c r="O16" s="230" t="s">
        <v>24</v>
      </c>
      <c r="P16" s="231"/>
    </row>
    <row r="17" spans="1:16" s="2" customFormat="1" ht="15" customHeight="1" x14ac:dyDescent="0.25">
      <c r="A17" s="234"/>
      <c r="B17" s="235"/>
      <c r="C17" s="235"/>
      <c r="D17" s="75" t="s">
        <v>137</v>
      </c>
      <c r="E17" s="53">
        <v>2</v>
      </c>
      <c r="F17" s="53">
        <v>11</v>
      </c>
      <c r="G17" s="26"/>
      <c r="H17" s="26"/>
      <c r="I17" s="26"/>
      <c r="J17" s="26"/>
      <c r="K17" s="26"/>
      <c r="L17" s="26" t="s">
        <v>23</v>
      </c>
      <c r="M17" s="74" t="s">
        <v>23</v>
      </c>
      <c r="N17" s="26"/>
      <c r="O17" s="27"/>
      <c r="P17" s="44">
        <f>E17*F17*ROUND(O17, 2)</f>
        <v>0</v>
      </c>
    </row>
    <row r="18" spans="1:16" s="2" customFormat="1" ht="25.5" x14ac:dyDescent="0.25">
      <c r="A18" s="234"/>
      <c r="B18" s="235"/>
      <c r="C18" s="235"/>
      <c r="D18" s="75" t="s">
        <v>155</v>
      </c>
      <c r="E18" s="53">
        <v>2</v>
      </c>
      <c r="F18" s="53">
        <v>1</v>
      </c>
      <c r="G18" s="26"/>
      <c r="H18" s="26"/>
      <c r="I18" s="26"/>
      <c r="J18" s="26"/>
      <c r="K18" s="26"/>
      <c r="L18" s="26" t="s">
        <v>23</v>
      </c>
      <c r="M18" s="74" t="s">
        <v>23</v>
      </c>
      <c r="N18" s="26"/>
      <c r="O18" s="27"/>
      <c r="P18" s="44">
        <f>E18*F18*ROUND(O18, 2)</f>
        <v>0</v>
      </c>
    </row>
    <row r="19" spans="1:16" s="2" customFormat="1" ht="15" customHeight="1" thickBot="1" x14ac:dyDescent="0.3">
      <c r="A19" s="236"/>
      <c r="B19" s="237"/>
      <c r="C19" s="237"/>
      <c r="D19" s="96" t="s">
        <v>66</v>
      </c>
      <c r="E19" s="80">
        <v>2</v>
      </c>
      <c r="F19" s="80">
        <v>1</v>
      </c>
      <c r="G19" s="33"/>
      <c r="H19" s="33"/>
      <c r="I19" s="33"/>
      <c r="J19" s="33"/>
      <c r="K19" s="33"/>
      <c r="L19" s="33" t="s">
        <v>23</v>
      </c>
      <c r="M19" s="81" t="s">
        <v>23</v>
      </c>
      <c r="N19" s="33"/>
      <c r="O19" s="35"/>
      <c r="P19" s="43">
        <f>E19*F19*ROUND(O19, 2)</f>
        <v>0</v>
      </c>
    </row>
    <row r="20" spans="1:16" ht="15.75" thickBot="1" x14ac:dyDescent="0.3">
      <c r="O20" s="41" t="s">
        <v>25</v>
      </c>
      <c r="P20" s="42">
        <f>SUM(P9:P10,P12,P15,P17:P19)</f>
        <v>0</v>
      </c>
    </row>
    <row r="22" spans="1:16" x14ac:dyDescent="0.25">
      <c r="A22" s="204"/>
      <c r="B22" s="203"/>
      <c r="C22" s="203"/>
      <c r="D22" s="203"/>
      <c r="E22" s="205"/>
      <c r="F22" s="205"/>
      <c r="G22" s="205"/>
      <c r="H22" s="203"/>
      <c r="I22" s="203"/>
      <c r="J22" s="203"/>
      <c r="K22" s="203"/>
      <c r="L22" s="203"/>
    </row>
    <row r="23" spans="1:16" x14ac:dyDescent="0.25">
      <c r="A23" s="204"/>
      <c r="B23" s="203"/>
      <c r="C23" s="203"/>
      <c r="D23" s="203"/>
      <c r="E23" s="205"/>
      <c r="F23" s="205"/>
      <c r="G23" s="205"/>
      <c r="H23" s="203"/>
      <c r="I23" s="203"/>
      <c r="J23" s="203"/>
      <c r="K23" s="203"/>
      <c r="L23" s="203"/>
    </row>
    <row r="24" spans="1:16" x14ac:dyDescent="0.25">
      <c r="A24" s="204"/>
      <c r="B24" s="203"/>
      <c r="C24" s="203"/>
      <c r="D24" s="203"/>
      <c r="E24" s="205"/>
      <c r="F24" s="205"/>
      <c r="G24" s="205"/>
      <c r="H24" s="203"/>
      <c r="I24" s="203"/>
      <c r="J24" s="203"/>
      <c r="K24" s="203"/>
      <c r="L24" s="203"/>
    </row>
    <row r="25" spans="1:16" x14ac:dyDescent="0.25">
      <c r="A25" s="206" t="s">
        <v>313</v>
      </c>
      <c r="B25" s="206"/>
      <c r="C25" s="203"/>
      <c r="D25" s="203"/>
      <c r="E25" s="205"/>
      <c r="F25" s="206" t="s">
        <v>314</v>
      </c>
      <c r="G25" s="205"/>
      <c r="H25" s="203"/>
      <c r="I25" s="203"/>
      <c r="J25" s="203"/>
      <c r="K25" s="203"/>
      <c r="L25" s="203"/>
    </row>
    <row r="26" spans="1:16" ht="30" customHeight="1" x14ac:dyDescent="0.25">
      <c r="A26" s="204"/>
      <c r="B26" s="203"/>
      <c r="C26" s="203"/>
      <c r="D26" s="203"/>
      <c r="E26" s="205"/>
      <c r="F26" s="214" t="s">
        <v>315</v>
      </c>
      <c r="G26" s="214"/>
      <c r="H26" s="214"/>
      <c r="I26" s="214"/>
      <c r="J26" s="214"/>
      <c r="K26" s="203"/>
      <c r="L26" s="203"/>
    </row>
  </sheetData>
  <sheetProtection algorithmName="SHA-512" hashValue="ljSQUz4vizeZTnNBcGnyCvGCRIc/yQeAOcr6smU9okJtLU1Kal66B5fXCbfMh4JX+OAgQAfoAGyk47DkZpJrKw==" saltValue="Yd0DswDfB793ctfheFit0w==" spinCount="100000" sheet="1" objects="1" scenarios="1"/>
  <mergeCells count="24">
    <mergeCell ref="P5:P7"/>
    <mergeCell ref="G6:J6"/>
    <mergeCell ref="K6:M6"/>
    <mergeCell ref="O16:P16"/>
    <mergeCell ref="G1:P1"/>
    <mergeCell ref="O8:P8"/>
    <mergeCell ref="O13:P13"/>
    <mergeCell ref="O11:P11"/>
    <mergeCell ref="G5:N5"/>
    <mergeCell ref="O5:O7"/>
    <mergeCell ref="O14:P14"/>
    <mergeCell ref="F26:J26"/>
    <mergeCell ref="F5:F7"/>
    <mergeCell ref="A2:I2"/>
    <mergeCell ref="A3:I3"/>
    <mergeCell ref="A1:F1"/>
    <mergeCell ref="B8:B19"/>
    <mergeCell ref="C8:C19"/>
    <mergeCell ref="A8:A19"/>
    <mergeCell ref="A5:A7"/>
    <mergeCell ref="B5:B7"/>
    <mergeCell ref="C5:C7"/>
    <mergeCell ref="D5:D7"/>
    <mergeCell ref="E5:E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2" fitToHeight="0" orientation="landscape" horizontalDpi="4294967295" verticalDpi="4294967295" r:id="rId1"/>
  <headerFooter>
    <oddFooter>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3"/>
  <sheetViews>
    <sheetView topLeftCell="A13" zoomScaleNormal="100" workbookViewId="0">
      <selection activeCell="P10" sqref="P10"/>
    </sheetView>
  </sheetViews>
  <sheetFormatPr defaultColWidth="8.7109375" defaultRowHeight="15" x14ac:dyDescent="0.25"/>
  <cols>
    <col min="1" max="1" width="6" style="17" customWidth="1"/>
    <col min="2" max="2" width="14.85546875" style="1" customWidth="1"/>
    <col min="3" max="3" width="16.71093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3.7109375" style="1" customWidth="1"/>
    <col min="16" max="16" width="14.42578125" style="1" customWidth="1"/>
    <col min="17" max="16384" width="8.7109375" style="1"/>
  </cols>
  <sheetData>
    <row r="1" spans="1:16" ht="54.95" customHeight="1" x14ac:dyDescent="0.25">
      <c r="A1" s="218"/>
      <c r="B1" s="218"/>
      <c r="C1" s="218"/>
      <c r="D1" s="218"/>
      <c r="E1" s="218"/>
      <c r="F1" s="218"/>
      <c r="G1" s="227" t="s">
        <v>258</v>
      </c>
      <c r="H1" s="227"/>
      <c r="I1" s="227"/>
      <c r="J1" s="227"/>
      <c r="K1" s="227"/>
      <c r="L1" s="227"/>
      <c r="M1" s="227"/>
      <c r="N1" s="227"/>
      <c r="O1" s="227"/>
      <c r="P1" s="227"/>
    </row>
    <row r="2" spans="1:16" ht="30.75" customHeight="1" x14ac:dyDescent="0.25">
      <c r="A2" s="213" t="s">
        <v>156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16" ht="15" customHeight="1" x14ac:dyDescent="0.25">
      <c r="A3" s="223" t="s">
        <v>8</v>
      </c>
      <c r="B3" s="223"/>
      <c r="C3" s="223"/>
      <c r="D3" s="223"/>
      <c r="E3" s="223"/>
      <c r="F3" s="223"/>
      <c r="G3" s="223"/>
      <c r="H3" s="223"/>
      <c r="I3" s="223"/>
    </row>
    <row r="4" spans="1:16" ht="15" customHeight="1" thickBot="1" x14ac:dyDescent="0.3"/>
    <row r="5" spans="1:16" x14ac:dyDescent="0.25">
      <c r="A5" s="219" t="s">
        <v>6</v>
      </c>
      <c r="B5" s="221" t="s">
        <v>0</v>
      </c>
      <c r="C5" s="221" t="s">
        <v>1</v>
      </c>
      <c r="D5" s="221" t="s">
        <v>2</v>
      </c>
      <c r="E5" s="219" t="s">
        <v>3</v>
      </c>
      <c r="F5" s="219" t="s">
        <v>9</v>
      </c>
      <c r="G5" s="224" t="s">
        <v>10</v>
      </c>
      <c r="H5" s="225"/>
      <c r="I5" s="225"/>
      <c r="J5" s="225"/>
      <c r="K5" s="225"/>
      <c r="L5" s="225"/>
      <c r="M5" s="225"/>
      <c r="N5" s="226"/>
      <c r="O5" s="219" t="s">
        <v>11</v>
      </c>
      <c r="P5" s="219" t="s">
        <v>12</v>
      </c>
    </row>
    <row r="6" spans="1:16" x14ac:dyDescent="0.25">
      <c r="A6" s="220"/>
      <c r="B6" s="220"/>
      <c r="C6" s="220"/>
      <c r="D6" s="220"/>
      <c r="E6" s="222"/>
      <c r="F6" s="222"/>
      <c r="G6" s="228" t="s">
        <v>13</v>
      </c>
      <c r="H6" s="229"/>
      <c r="I6" s="229"/>
      <c r="J6" s="229"/>
      <c r="K6" s="229" t="s">
        <v>14</v>
      </c>
      <c r="L6" s="229"/>
      <c r="M6" s="229"/>
      <c r="N6" s="185" t="s">
        <v>15</v>
      </c>
      <c r="O6" s="222"/>
      <c r="P6" s="222"/>
    </row>
    <row r="7" spans="1:16" ht="60" customHeight="1" thickBot="1" x14ac:dyDescent="0.3">
      <c r="A7" s="220"/>
      <c r="B7" s="220"/>
      <c r="C7" s="220"/>
      <c r="D7" s="220"/>
      <c r="E7" s="222"/>
      <c r="F7" s="222"/>
      <c r="G7" s="186" t="s">
        <v>16</v>
      </c>
      <c r="H7" s="187" t="s">
        <v>17</v>
      </c>
      <c r="I7" s="188" t="s">
        <v>18</v>
      </c>
      <c r="J7" s="188" t="s">
        <v>26</v>
      </c>
      <c r="K7" s="188" t="s">
        <v>19</v>
      </c>
      <c r="L7" s="188" t="s">
        <v>20</v>
      </c>
      <c r="M7" s="188" t="s">
        <v>21</v>
      </c>
      <c r="N7" s="189" t="s">
        <v>22</v>
      </c>
      <c r="O7" s="222"/>
      <c r="P7" s="222"/>
    </row>
    <row r="8" spans="1:16" s="2" customFormat="1" ht="15.75" customHeight="1" x14ac:dyDescent="0.25">
      <c r="A8" s="238">
        <v>1</v>
      </c>
      <c r="B8" s="243" t="s">
        <v>166</v>
      </c>
      <c r="C8" s="243" t="s">
        <v>157</v>
      </c>
      <c r="D8" s="107" t="s">
        <v>48</v>
      </c>
      <c r="E8" s="54">
        <v>365</v>
      </c>
      <c r="F8" s="54">
        <v>26</v>
      </c>
      <c r="G8" s="31" t="s">
        <v>23</v>
      </c>
      <c r="H8" s="31"/>
      <c r="I8" s="31"/>
      <c r="J8" s="31"/>
      <c r="K8" s="31"/>
      <c r="L8" s="31"/>
      <c r="M8" s="72"/>
      <c r="N8" s="31"/>
      <c r="O8" s="244" t="s">
        <v>24</v>
      </c>
      <c r="P8" s="245"/>
    </row>
    <row r="9" spans="1:16" s="2" customFormat="1" ht="15" customHeight="1" x14ac:dyDescent="0.25">
      <c r="A9" s="234"/>
      <c r="B9" s="235"/>
      <c r="C9" s="235"/>
      <c r="D9" s="95" t="s">
        <v>158</v>
      </c>
      <c r="E9" s="53">
        <v>2</v>
      </c>
      <c r="F9" s="53">
        <v>26</v>
      </c>
      <c r="G9" s="26"/>
      <c r="H9" s="26"/>
      <c r="I9" s="26"/>
      <c r="J9" s="26"/>
      <c r="K9" s="26"/>
      <c r="L9" s="26" t="s">
        <v>23</v>
      </c>
      <c r="M9" s="74" t="s">
        <v>23</v>
      </c>
      <c r="N9" s="26"/>
      <c r="O9" s="230" t="s">
        <v>24</v>
      </c>
      <c r="P9" s="231"/>
    </row>
    <row r="10" spans="1:16" s="2" customFormat="1" ht="25.5" x14ac:dyDescent="0.25">
      <c r="A10" s="234"/>
      <c r="B10" s="235"/>
      <c r="C10" s="235"/>
      <c r="D10" s="95" t="s">
        <v>159</v>
      </c>
      <c r="E10" s="53">
        <v>2</v>
      </c>
      <c r="F10" s="53">
        <v>26</v>
      </c>
      <c r="G10" s="26"/>
      <c r="H10" s="26"/>
      <c r="I10" s="26"/>
      <c r="J10" s="26"/>
      <c r="K10" s="26"/>
      <c r="L10" s="26" t="s">
        <v>23</v>
      </c>
      <c r="M10" s="74" t="s">
        <v>23</v>
      </c>
      <c r="N10" s="26"/>
      <c r="O10" s="27"/>
      <c r="P10" s="44">
        <f t="shared" ref="P10:P18" si="0">E10*F10*ROUND(O10, 2)</f>
        <v>0</v>
      </c>
    </row>
    <row r="11" spans="1:16" s="2" customFormat="1" ht="38.25" x14ac:dyDescent="0.25">
      <c r="A11" s="234"/>
      <c r="B11" s="235"/>
      <c r="C11" s="235"/>
      <c r="D11" s="95" t="s">
        <v>43</v>
      </c>
      <c r="E11" s="53">
        <v>2</v>
      </c>
      <c r="F11" s="53">
        <v>26</v>
      </c>
      <c r="G11" s="26"/>
      <c r="H11" s="26"/>
      <c r="I11" s="26"/>
      <c r="J11" s="26"/>
      <c r="K11" s="26"/>
      <c r="L11" s="26" t="s">
        <v>23</v>
      </c>
      <c r="M11" s="74" t="s">
        <v>23</v>
      </c>
      <c r="N11" s="26"/>
      <c r="O11" s="27"/>
      <c r="P11" s="44">
        <f t="shared" si="0"/>
        <v>0</v>
      </c>
    </row>
    <row r="12" spans="1:16" s="2" customFormat="1" x14ac:dyDescent="0.25">
      <c r="A12" s="234"/>
      <c r="B12" s="235"/>
      <c r="C12" s="235"/>
      <c r="D12" s="95" t="s">
        <v>44</v>
      </c>
      <c r="E12" s="53">
        <v>2</v>
      </c>
      <c r="F12" s="53">
        <v>26</v>
      </c>
      <c r="G12" s="26"/>
      <c r="H12" s="26"/>
      <c r="I12" s="26"/>
      <c r="J12" s="26"/>
      <c r="K12" s="26"/>
      <c r="L12" s="26" t="s">
        <v>23</v>
      </c>
      <c r="M12" s="74" t="s">
        <v>23</v>
      </c>
      <c r="N12" s="26"/>
      <c r="O12" s="27"/>
      <c r="P12" s="44">
        <f t="shared" si="0"/>
        <v>0</v>
      </c>
    </row>
    <row r="13" spans="1:16" s="2" customFormat="1" x14ac:dyDescent="0.25">
      <c r="A13" s="234"/>
      <c r="B13" s="235"/>
      <c r="C13" s="235"/>
      <c r="D13" s="95" t="s">
        <v>46</v>
      </c>
      <c r="E13" s="53">
        <v>2</v>
      </c>
      <c r="F13" s="53">
        <v>25</v>
      </c>
      <c r="G13" s="26"/>
      <c r="H13" s="26"/>
      <c r="I13" s="26"/>
      <c r="J13" s="26"/>
      <c r="K13" s="26"/>
      <c r="L13" s="26" t="s">
        <v>23</v>
      </c>
      <c r="M13" s="74" t="s">
        <v>23</v>
      </c>
      <c r="N13" s="26"/>
      <c r="O13" s="27"/>
      <c r="P13" s="44">
        <f t="shared" si="0"/>
        <v>0</v>
      </c>
    </row>
    <row r="14" spans="1:16" s="2" customFormat="1" x14ac:dyDescent="0.25">
      <c r="A14" s="234"/>
      <c r="B14" s="235"/>
      <c r="C14" s="235"/>
      <c r="D14" s="95" t="s">
        <v>160</v>
      </c>
      <c r="E14" s="53">
        <v>2</v>
      </c>
      <c r="F14" s="53">
        <v>26</v>
      </c>
      <c r="G14" s="26"/>
      <c r="H14" s="26"/>
      <c r="I14" s="26"/>
      <c r="J14" s="26"/>
      <c r="K14" s="26"/>
      <c r="L14" s="26" t="s">
        <v>23</v>
      </c>
      <c r="M14" s="74" t="s">
        <v>23</v>
      </c>
      <c r="N14" s="26"/>
      <c r="O14" s="27"/>
      <c r="P14" s="44">
        <f t="shared" si="0"/>
        <v>0</v>
      </c>
    </row>
    <row r="15" spans="1:16" s="2" customFormat="1" ht="25.5" x14ac:dyDescent="0.25">
      <c r="A15" s="234"/>
      <c r="B15" s="235"/>
      <c r="C15" s="235"/>
      <c r="D15" s="95" t="s">
        <v>47</v>
      </c>
      <c r="E15" s="53">
        <v>2</v>
      </c>
      <c r="F15" s="53">
        <v>25</v>
      </c>
      <c r="G15" s="26"/>
      <c r="H15" s="26"/>
      <c r="I15" s="26"/>
      <c r="J15" s="26"/>
      <c r="K15" s="26"/>
      <c r="L15" s="26" t="s">
        <v>23</v>
      </c>
      <c r="M15" s="74" t="s">
        <v>23</v>
      </c>
      <c r="N15" s="26"/>
      <c r="O15" s="27"/>
      <c r="P15" s="44">
        <f t="shared" si="0"/>
        <v>0</v>
      </c>
    </row>
    <row r="16" spans="1:16" s="2" customFormat="1" x14ac:dyDescent="0.25">
      <c r="A16" s="234"/>
      <c r="B16" s="235"/>
      <c r="C16" s="235"/>
      <c r="D16" s="95" t="s">
        <v>161</v>
      </c>
      <c r="E16" s="53">
        <v>1</v>
      </c>
      <c r="F16" s="53">
        <v>25</v>
      </c>
      <c r="G16" s="26"/>
      <c r="H16" s="26"/>
      <c r="I16" s="26"/>
      <c r="J16" s="26"/>
      <c r="K16" s="26"/>
      <c r="L16" s="26" t="s">
        <v>23</v>
      </c>
      <c r="M16" s="74"/>
      <c r="N16" s="26"/>
      <c r="O16" s="27"/>
      <c r="P16" s="44">
        <f t="shared" si="0"/>
        <v>0</v>
      </c>
    </row>
    <row r="17" spans="1:16" s="2" customFormat="1" ht="15" customHeight="1" x14ac:dyDescent="0.25">
      <c r="A17" s="234"/>
      <c r="B17" s="235"/>
      <c r="C17" s="235"/>
      <c r="D17" s="95" t="s">
        <v>45</v>
      </c>
      <c r="E17" s="53">
        <v>1</v>
      </c>
      <c r="F17" s="53">
        <v>26</v>
      </c>
      <c r="G17" s="26"/>
      <c r="H17" s="26"/>
      <c r="I17" s="26"/>
      <c r="J17" s="26"/>
      <c r="K17" s="26"/>
      <c r="L17" s="26" t="s">
        <v>23</v>
      </c>
      <c r="M17" s="74"/>
      <c r="N17" s="26"/>
      <c r="O17" s="27"/>
      <c r="P17" s="44">
        <f t="shared" si="0"/>
        <v>0</v>
      </c>
    </row>
    <row r="18" spans="1:16" s="2" customFormat="1" x14ac:dyDescent="0.25">
      <c r="A18" s="234"/>
      <c r="B18" s="235"/>
      <c r="C18" s="235"/>
      <c r="D18" s="95" t="s">
        <v>42</v>
      </c>
      <c r="E18" s="53">
        <v>1</v>
      </c>
      <c r="F18" s="53">
        <v>26</v>
      </c>
      <c r="G18" s="26"/>
      <c r="H18" s="26"/>
      <c r="I18" s="26"/>
      <c r="J18" s="26"/>
      <c r="K18" s="26"/>
      <c r="L18" s="26" t="s">
        <v>23</v>
      </c>
      <c r="M18" s="74"/>
      <c r="N18" s="26"/>
      <c r="O18" s="27"/>
      <c r="P18" s="44">
        <f t="shared" si="0"/>
        <v>0</v>
      </c>
    </row>
    <row r="19" spans="1:16" s="2" customFormat="1" ht="15" customHeight="1" x14ac:dyDescent="0.25">
      <c r="A19" s="234"/>
      <c r="B19" s="235"/>
      <c r="C19" s="235"/>
      <c r="D19" s="95" t="s">
        <v>162</v>
      </c>
      <c r="E19" s="53">
        <v>365</v>
      </c>
      <c r="F19" s="53">
        <v>25</v>
      </c>
      <c r="G19" s="26" t="s">
        <v>23</v>
      </c>
      <c r="H19" s="26"/>
      <c r="I19" s="26"/>
      <c r="J19" s="26"/>
      <c r="K19" s="26"/>
      <c r="L19" s="26"/>
      <c r="M19" s="74"/>
      <c r="N19" s="26"/>
      <c r="O19" s="230" t="s">
        <v>24</v>
      </c>
      <c r="P19" s="231"/>
    </row>
    <row r="20" spans="1:16" s="2" customFormat="1" ht="15" customHeight="1" x14ac:dyDescent="0.25">
      <c r="A20" s="234"/>
      <c r="B20" s="235"/>
      <c r="C20" s="235"/>
      <c r="D20" s="75" t="s">
        <v>137</v>
      </c>
      <c r="E20" s="53">
        <v>2</v>
      </c>
      <c r="F20" s="53">
        <v>25</v>
      </c>
      <c r="G20" s="26"/>
      <c r="H20" s="26"/>
      <c r="I20" s="26"/>
      <c r="J20" s="26"/>
      <c r="K20" s="26"/>
      <c r="L20" s="26" t="s">
        <v>23</v>
      </c>
      <c r="M20" s="74" t="s">
        <v>23</v>
      </c>
      <c r="N20" s="26"/>
      <c r="O20" s="27"/>
      <c r="P20" s="44">
        <f t="shared" ref="P20:P26" si="1">E20*F20*ROUND(O20, 2)</f>
        <v>0</v>
      </c>
    </row>
    <row r="21" spans="1:16" s="2" customFormat="1" ht="15" customHeight="1" x14ac:dyDescent="0.25">
      <c r="A21" s="234"/>
      <c r="B21" s="235"/>
      <c r="C21" s="235"/>
      <c r="D21" s="75" t="s">
        <v>163</v>
      </c>
      <c r="E21" s="53">
        <v>2</v>
      </c>
      <c r="F21" s="53">
        <v>8</v>
      </c>
      <c r="G21" s="26"/>
      <c r="H21" s="26"/>
      <c r="I21" s="26"/>
      <c r="J21" s="26"/>
      <c r="K21" s="26"/>
      <c r="L21" s="26" t="s">
        <v>23</v>
      </c>
      <c r="M21" s="74" t="s">
        <v>23</v>
      </c>
      <c r="N21" s="26"/>
      <c r="O21" s="27"/>
      <c r="P21" s="44">
        <f t="shared" si="1"/>
        <v>0</v>
      </c>
    </row>
    <row r="22" spans="1:16" s="11" customFormat="1" x14ac:dyDescent="0.25">
      <c r="A22" s="234"/>
      <c r="B22" s="235"/>
      <c r="C22" s="235"/>
      <c r="D22" s="95" t="s">
        <v>164</v>
      </c>
      <c r="E22" s="53">
        <v>2</v>
      </c>
      <c r="F22" s="53">
        <v>8</v>
      </c>
      <c r="G22" s="26"/>
      <c r="H22" s="26"/>
      <c r="I22" s="26"/>
      <c r="J22" s="26"/>
      <c r="K22" s="26"/>
      <c r="L22" s="26" t="s">
        <v>23</v>
      </c>
      <c r="M22" s="74" t="s">
        <v>23</v>
      </c>
      <c r="N22" s="26"/>
      <c r="O22" s="27"/>
      <c r="P22" s="44">
        <f t="shared" si="1"/>
        <v>0</v>
      </c>
    </row>
    <row r="23" spans="1:16" ht="51" x14ac:dyDescent="0.25">
      <c r="A23" s="234"/>
      <c r="B23" s="235"/>
      <c r="C23" s="235"/>
      <c r="D23" s="95" t="s">
        <v>216</v>
      </c>
      <c r="E23" s="53">
        <v>2</v>
      </c>
      <c r="F23" s="53">
        <v>30</v>
      </c>
      <c r="G23" s="26"/>
      <c r="H23" s="26"/>
      <c r="I23" s="26"/>
      <c r="J23" s="26"/>
      <c r="K23" s="26"/>
      <c r="L23" s="26" t="s">
        <v>23</v>
      </c>
      <c r="M23" s="74" t="s">
        <v>23</v>
      </c>
      <c r="N23" s="48"/>
      <c r="O23" s="27"/>
      <c r="P23" s="44">
        <f t="shared" si="1"/>
        <v>0</v>
      </c>
    </row>
    <row r="24" spans="1:16" ht="25.5" x14ac:dyDescent="0.25">
      <c r="A24" s="234"/>
      <c r="B24" s="235"/>
      <c r="C24" s="235"/>
      <c r="D24" s="95" t="s">
        <v>165</v>
      </c>
      <c r="E24" s="53">
        <v>2</v>
      </c>
      <c r="F24" s="53">
        <v>30</v>
      </c>
      <c r="G24" s="26"/>
      <c r="H24" s="26"/>
      <c r="I24" s="26"/>
      <c r="J24" s="26"/>
      <c r="K24" s="26"/>
      <c r="L24" s="26" t="s">
        <v>23</v>
      </c>
      <c r="M24" s="74" t="s">
        <v>23</v>
      </c>
      <c r="N24" s="48"/>
      <c r="O24" s="27"/>
      <c r="P24" s="44">
        <f t="shared" si="1"/>
        <v>0</v>
      </c>
    </row>
    <row r="25" spans="1:16" x14ac:dyDescent="0.25">
      <c r="A25" s="264"/>
      <c r="B25" s="247"/>
      <c r="C25" s="247"/>
      <c r="D25" s="155" t="s">
        <v>66</v>
      </c>
      <c r="E25" s="125">
        <v>2</v>
      </c>
      <c r="F25" s="125">
        <v>1</v>
      </c>
      <c r="G25" s="124"/>
      <c r="H25" s="124"/>
      <c r="I25" s="124"/>
      <c r="J25" s="124"/>
      <c r="K25" s="124"/>
      <c r="L25" s="124" t="s">
        <v>23</v>
      </c>
      <c r="M25" s="126" t="s">
        <v>23</v>
      </c>
      <c r="N25" s="121"/>
      <c r="O25" s="122"/>
      <c r="P25" s="123">
        <f t="shared" si="1"/>
        <v>0</v>
      </c>
    </row>
    <row r="26" spans="1:16" ht="39" thickBot="1" x14ac:dyDescent="0.3">
      <c r="A26" s="145">
        <v>2</v>
      </c>
      <c r="B26" s="156" t="s">
        <v>290</v>
      </c>
      <c r="C26" s="146" t="s">
        <v>292</v>
      </c>
      <c r="D26" s="108" t="s">
        <v>291</v>
      </c>
      <c r="E26" s="80">
        <v>2</v>
      </c>
      <c r="F26" s="80">
        <v>1</v>
      </c>
      <c r="G26" s="150"/>
      <c r="H26" s="150"/>
      <c r="I26" s="150"/>
      <c r="J26" s="150"/>
      <c r="K26" s="150"/>
      <c r="L26" s="150" t="s">
        <v>23</v>
      </c>
      <c r="M26" s="81" t="s">
        <v>23</v>
      </c>
      <c r="N26" s="49"/>
      <c r="O26" s="35"/>
      <c r="P26" s="43">
        <f t="shared" si="1"/>
        <v>0</v>
      </c>
    </row>
    <row r="27" spans="1:16" ht="15.75" thickBot="1" x14ac:dyDescent="0.3">
      <c r="O27" s="41" t="s">
        <v>25</v>
      </c>
      <c r="P27" s="42">
        <f>SUM(P10:P18,P20:P26)</f>
        <v>0</v>
      </c>
    </row>
    <row r="29" spans="1:16" x14ac:dyDescent="0.25">
      <c r="A29" s="204"/>
      <c r="B29" s="203"/>
      <c r="C29" s="203"/>
      <c r="D29" s="203"/>
      <c r="E29" s="205"/>
      <c r="F29" s="205"/>
      <c r="G29" s="205"/>
      <c r="H29" s="203"/>
      <c r="I29" s="203"/>
      <c r="J29" s="203"/>
      <c r="K29" s="203"/>
      <c r="L29" s="203"/>
    </row>
    <row r="30" spans="1:16" x14ac:dyDescent="0.25">
      <c r="A30" s="204"/>
      <c r="B30" s="203"/>
      <c r="C30" s="203"/>
      <c r="D30" s="203"/>
      <c r="E30" s="205"/>
      <c r="F30" s="205"/>
      <c r="G30" s="205"/>
      <c r="H30" s="203"/>
      <c r="I30" s="203"/>
      <c r="J30" s="203"/>
      <c r="K30" s="203"/>
      <c r="L30" s="203"/>
    </row>
    <row r="31" spans="1:16" x14ac:dyDescent="0.25">
      <c r="A31" s="204"/>
      <c r="B31" s="203"/>
      <c r="C31" s="203"/>
      <c r="D31" s="203"/>
      <c r="E31" s="205"/>
      <c r="F31" s="205"/>
      <c r="G31" s="205"/>
      <c r="H31" s="203"/>
      <c r="I31" s="203"/>
      <c r="J31" s="203"/>
      <c r="K31" s="203"/>
      <c r="L31" s="203"/>
    </row>
    <row r="32" spans="1:16" x14ac:dyDescent="0.25">
      <c r="A32" s="206" t="s">
        <v>313</v>
      </c>
      <c r="B32" s="206"/>
      <c r="C32" s="203"/>
      <c r="D32" s="203"/>
      <c r="E32" s="206" t="s">
        <v>314</v>
      </c>
      <c r="F32" s="205"/>
      <c r="G32" s="205"/>
      <c r="H32" s="203"/>
      <c r="I32" s="203"/>
      <c r="J32" s="203"/>
      <c r="K32" s="203"/>
      <c r="L32" s="203"/>
    </row>
    <row r="33" spans="1:12" ht="30" customHeight="1" x14ac:dyDescent="0.25">
      <c r="A33" s="204"/>
      <c r="B33" s="203"/>
      <c r="C33" s="203"/>
      <c r="D33" s="203"/>
      <c r="E33" s="214" t="s">
        <v>315</v>
      </c>
      <c r="F33" s="214"/>
      <c r="G33" s="214"/>
      <c r="H33" s="214"/>
      <c r="I33" s="214"/>
      <c r="J33" s="203"/>
      <c r="K33" s="203"/>
      <c r="L33" s="203"/>
    </row>
  </sheetData>
  <sheetProtection algorithmName="SHA-512" hashValue="LWYjUa4XmCP9TSoTZLDiHNnR1nZvu8jiputF10bMvuh62MFq7+psBp/Us5f2t10sw5QRjivDLi+qEzDM9BOWZA==" saltValue="N6tZblQSYOO7ZYb0r5cqFA==" spinCount="100000" sheet="1" objects="1" scenarios="1"/>
  <mergeCells count="22">
    <mergeCell ref="C8:C25"/>
    <mergeCell ref="O19:P19"/>
    <mergeCell ref="G5:N5"/>
    <mergeCell ref="O9:P9"/>
    <mergeCell ref="B8:B25"/>
    <mergeCell ref="O8:P8"/>
    <mergeCell ref="E33:I33"/>
    <mergeCell ref="G1:P1"/>
    <mergeCell ref="A1:F1"/>
    <mergeCell ref="A3:I3"/>
    <mergeCell ref="P5:P7"/>
    <mergeCell ref="G6:J6"/>
    <mergeCell ref="K6:M6"/>
    <mergeCell ref="A5:A7"/>
    <mergeCell ref="C5:C7"/>
    <mergeCell ref="F5:F7"/>
    <mergeCell ref="O5:O7"/>
    <mergeCell ref="E5:E7"/>
    <mergeCell ref="D5:D7"/>
    <mergeCell ref="B5:B7"/>
    <mergeCell ref="A2:P2"/>
    <mergeCell ref="A8:A2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2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11</vt:i4>
      </vt:variant>
    </vt:vector>
  </HeadingPairs>
  <TitlesOfParts>
    <vt:vector size="25" baseType="lpstr">
      <vt:lpstr>Príloha č.8</vt:lpstr>
      <vt:lpstr>SILO, HOM, ČN, IPM</vt:lpstr>
      <vt:lpstr>Káblová časť</vt:lpstr>
      <vt:lpstr>ISD portály</vt:lpstr>
      <vt:lpstr>ISD STV</vt:lpstr>
      <vt:lpstr>ISD Meteo</vt:lpstr>
      <vt:lpstr>ISD SČ, MOR, ADR</vt:lpstr>
      <vt:lpstr>ISD EZS</vt:lpstr>
      <vt:lpstr>ISD KD</vt:lpstr>
      <vt:lpstr>ISD PDZ</vt:lpstr>
      <vt:lpstr>ISD TU</vt:lpstr>
      <vt:lpstr>695-20.4 CRS</vt:lpstr>
      <vt:lpstr>695-20.4 TR, FM rádio</vt:lpstr>
      <vt:lpstr>Hodnotiace správy</vt:lpstr>
      <vt:lpstr>'ISD EZS'!Názvy_tlače</vt:lpstr>
      <vt:lpstr>'ISD KD'!Názvy_tlače</vt:lpstr>
      <vt:lpstr>'ISD Meteo'!Názvy_tlače</vt:lpstr>
      <vt:lpstr>'ISD PDZ'!Názvy_tlače</vt:lpstr>
      <vt:lpstr>'ISD portály'!Názvy_tlače</vt:lpstr>
      <vt:lpstr>'ISD SČ, MOR, ADR'!Názvy_tlače</vt:lpstr>
      <vt:lpstr>'ISD STV'!Názvy_tlače</vt:lpstr>
      <vt:lpstr>'Káblová časť'!Názvy_tlače</vt:lpstr>
      <vt:lpstr>'Príloha č.8'!Názvy_tlače</vt:lpstr>
      <vt:lpstr>'SILO, HOM, ČN, IPM'!Názvy_tlače</vt:lpstr>
      <vt:lpstr>'Príloha č.8'!Oblasť_tlače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3171</dc:creator>
  <cp:lastModifiedBy>Jantošová Jana</cp:lastModifiedBy>
  <cp:lastPrinted>2023-12-05T10:11:13Z</cp:lastPrinted>
  <dcterms:created xsi:type="dcterms:W3CDTF">2013-09-12T11:31:42Z</dcterms:created>
  <dcterms:modified xsi:type="dcterms:W3CDTF">2025-01-17T13:22:56Z</dcterms:modified>
</cp:coreProperties>
</file>